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D:\IO\10 波及効果ツール\"/>
    </mc:Choice>
  </mc:AlternateContent>
  <xr:revisionPtr revIDLastSave="0" documentId="13_ncr:1_{023BB786-71CE-425D-9211-4A2BBDF4194C}" xr6:coauthVersionLast="47" xr6:coauthVersionMax="47" xr10:uidLastSave="{00000000-0000-0000-0000-000000000000}"/>
  <bookViews>
    <workbookView xWindow="-120" yWindow="-16320" windowWidth="29040" windowHeight="15720" xr2:uid="{00000000-000D-0000-FFFF-FFFF00000000}"/>
  </bookViews>
  <sheets>
    <sheet name="①入力・結果" sheetId="41" r:id="rId1"/>
    <sheet name="②フロー" sheetId="49" r:id="rId2"/>
    <sheet name="③-1計算(建設部門)" sheetId="34" r:id="rId3"/>
    <sheet name="③-2計算" sheetId="44" r:id="rId4"/>
    <sheet name="④係数" sheetId="55" r:id="rId5"/>
  </sheets>
  <externalReferences>
    <externalReference r:id="rId6"/>
  </externalReferences>
  <definedNames>
    <definedName name="_xlnm.Print_Area" localSheetId="0">①入力・結果!$A$1:$AB$102</definedName>
    <definedName name="事業分類">[1]入力!$C$8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4" i="55" l="1"/>
  <c r="G184" i="55"/>
  <c r="F184" i="55"/>
  <c r="E184" i="55"/>
  <c r="D184" i="55"/>
  <c r="BE61" i="55" l="1"/>
  <c r="BE60" i="55"/>
  <c r="BE59" i="55"/>
  <c r="BE58" i="55"/>
  <c r="BE57" i="55"/>
  <c r="BE56" i="55"/>
  <c r="BE55" i="55"/>
  <c r="BE54" i="55"/>
  <c r="BE53" i="55"/>
  <c r="BE52" i="55"/>
  <c r="BE51" i="55"/>
  <c r="BE50" i="55"/>
  <c r="BE49" i="55"/>
  <c r="BE48" i="55"/>
  <c r="BE47" i="55"/>
  <c r="BE46" i="55"/>
  <c r="BE45" i="55"/>
  <c r="BE44" i="55"/>
  <c r="BE43" i="55"/>
  <c r="BE42" i="55"/>
  <c r="BE41" i="55"/>
  <c r="BE40" i="55"/>
  <c r="BE39" i="55"/>
  <c r="BE38" i="55"/>
  <c r="BE37" i="55"/>
  <c r="BE36" i="55"/>
  <c r="BE35" i="55"/>
  <c r="BE34" i="55"/>
  <c r="BE33" i="55"/>
  <c r="BE32" i="55"/>
  <c r="BE31" i="55"/>
  <c r="BE30" i="55"/>
  <c r="BE29" i="55"/>
  <c r="BE28" i="55"/>
  <c r="BE27" i="55"/>
  <c r="BE26" i="55"/>
  <c r="BE25" i="55"/>
  <c r="BE24" i="55"/>
  <c r="D81" i="34"/>
  <c r="ER11" i="34" s="1"/>
  <c r="ER50" i="34" l="1"/>
  <c r="ER49" i="34"/>
  <c r="ER48" i="34"/>
  <c r="ER47" i="34"/>
  <c r="ER46" i="34"/>
  <c r="ER45" i="34"/>
  <c r="ER44" i="34"/>
  <c r="ER43" i="34"/>
  <c r="ER42" i="34"/>
  <c r="ER41" i="34"/>
  <c r="ER40" i="34"/>
  <c r="ER39" i="34"/>
  <c r="ER38" i="34"/>
  <c r="ER37" i="34"/>
  <c r="ER36" i="34"/>
  <c r="ER35" i="34"/>
  <c r="ER34" i="34"/>
  <c r="ER33" i="34"/>
  <c r="ER32" i="34"/>
  <c r="ER31" i="34"/>
  <c r="ER30" i="34"/>
  <c r="ER29" i="34"/>
  <c r="ER28" i="34"/>
  <c r="ER27" i="34"/>
  <c r="ER26" i="34"/>
  <c r="ER25" i="34"/>
  <c r="ER24" i="34"/>
  <c r="ER23" i="34"/>
  <c r="ER22" i="34"/>
  <c r="ER21" i="34"/>
  <c r="ER20" i="34"/>
  <c r="ER19" i="34"/>
  <c r="ER18" i="34"/>
  <c r="ER17" i="34"/>
  <c r="ER16" i="34"/>
  <c r="ER15" i="34"/>
  <c r="ER14" i="34"/>
  <c r="ER13" i="34"/>
  <c r="ER12" i="34"/>
  <c r="O15" i="44" l="1" a="1"/>
  <c r="O15" i="44" s="1"/>
  <c r="M15" i="44" a="1"/>
  <c r="M15" i="44" s="1"/>
  <c r="P209" i="55"/>
  <c r="O209" i="55"/>
  <c r="P236" i="55"/>
  <c r="O236" i="55"/>
  <c r="O230" i="55"/>
  <c r="AD46" i="44" s="1"/>
  <c r="P230" i="55"/>
  <c r="AE46" i="44" s="1"/>
  <c r="O231" i="55"/>
  <c r="AD47" i="44" s="1"/>
  <c r="P231" i="55"/>
  <c r="AE47" i="44" s="1"/>
  <c r="O232" i="55"/>
  <c r="AD48" i="44" s="1"/>
  <c r="P232" i="55"/>
  <c r="AE48" i="44" s="1"/>
  <c r="O233" i="55"/>
  <c r="AD49" i="44" s="1"/>
  <c r="P233" i="55"/>
  <c r="AE49" i="44" s="1"/>
  <c r="O234" i="55"/>
  <c r="AD50" i="44" s="1"/>
  <c r="P234" i="55"/>
  <c r="AE50" i="44" s="1"/>
  <c r="O235" i="55"/>
  <c r="AD51" i="44" s="1"/>
  <c r="P235" i="55"/>
  <c r="AE51" i="44" s="1"/>
  <c r="BF55" i="55"/>
  <c r="I46" i="44" s="1"/>
  <c r="BH55" i="55"/>
  <c r="T46" i="44" s="1"/>
  <c r="BF56" i="55"/>
  <c r="I47" i="44" s="1"/>
  <c r="BH56" i="55"/>
  <c r="T47" i="44" s="1"/>
  <c r="BF57" i="55"/>
  <c r="I48" i="44" s="1"/>
  <c r="BH57" i="55"/>
  <c r="T48" i="44" s="1"/>
  <c r="BH25" i="55"/>
  <c r="BF24" i="55"/>
  <c r="O42" i="44" l="1"/>
  <c r="O32" i="44"/>
  <c r="O21" i="44"/>
  <c r="M48" i="44"/>
  <c r="M41" i="44"/>
  <c r="M33" i="44"/>
  <c r="M26" i="44"/>
  <c r="M20" i="44"/>
  <c r="O49" i="44"/>
  <c r="O38" i="44"/>
  <c r="O28" i="44"/>
  <c r="O17" i="44"/>
  <c r="M44" i="44"/>
  <c r="M37" i="44"/>
  <c r="M30" i="44"/>
  <c r="M22" i="44"/>
  <c r="M16" i="44"/>
  <c r="O44" i="44"/>
  <c r="O33" i="44"/>
  <c r="O22" i="44"/>
  <c r="M49" i="44"/>
  <c r="M42" i="44"/>
  <c r="M36" i="44"/>
  <c r="M28" i="44"/>
  <c r="M21" i="44"/>
  <c r="M46" i="44"/>
  <c r="M38" i="44"/>
  <c r="M32" i="44"/>
  <c r="M25" i="44"/>
  <c r="M17" i="44"/>
  <c r="O48" i="44"/>
  <c r="O37" i="44"/>
  <c r="O26" i="44"/>
  <c r="O16" i="44"/>
  <c r="O46" i="44"/>
  <c r="O41" i="44"/>
  <c r="O36" i="44"/>
  <c r="O30" i="44"/>
  <c r="O25" i="44"/>
  <c r="O20" i="44"/>
  <c r="M50" i="44"/>
  <c r="M45" i="44"/>
  <c r="M40" i="44"/>
  <c r="M34" i="44"/>
  <c r="M29" i="44"/>
  <c r="M24" i="44"/>
  <c r="M18" i="44"/>
  <c r="O50" i="44"/>
  <c r="O45" i="44"/>
  <c r="O40" i="44"/>
  <c r="O34" i="44"/>
  <c r="O29" i="44"/>
  <c r="O24" i="44"/>
  <c r="O18" i="44"/>
  <c r="O51" i="44"/>
  <c r="O47" i="44"/>
  <c r="O43" i="44"/>
  <c r="O39" i="44"/>
  <c r="O35" i="44"/>
  <c r="O31" i="44"/>
  <c r="O27" i="44"/>
  <c r="O23" i="44"/>
  <c r="O19" i="44"/>
  <c r="M51" i="44"/>
  <c r="M47" i="44"/>
  <c r="M43" i="44"/>
  <c r="M39" i="44"/>
  <c r="M35" i="44"/>
  <c r="M31" i="44"/>
  <c r="M27" i="44"/>
  <c r="M23" i="44"/>
  <c r="M19" i="44"/>
  <c r="D80" i="34" l="1"/>
  <c r="D15" i="34"/>
  <c r="CD16" i="34" s="1"/>
  <c r="D16" i="34"/>
  <c r="D18" i="34"/>
  <c r="D20" i="34"/>
  <c r="CI35" i="34" s="1"/>
  <c r="D21" i="34"/>
  <c r="CJ20" i="34" s="1"/>
  <c r="D23" i="34"/>
  <c r="D24" i="34"/>
  <c r="CM41" i="34" s="1"/>
  <c r="D25" i="34"/>
  <c r="CN46" i="34" s="1"/>
  <c r="D28" i="34"/>
  <c r="CQ14" i="34" s="1"/>
  <c r="D29" i="34"/>
  <c r="CR35" i="34" s="1"/>
  <c r="D31" i="34"/>
  <c r="D32" i="34"/>
  <c r="CU46" i="34" s="1"/>
  <c r="D33" i="34"/>
  <c r="CV49" i="34" s="1"/>
  <c r="D34" i="34"/>
  <c r="CW31" i="34" s="1"/>
  <c r="D35" i="34"/>
  <c r="D36" i="34"/>
  <c r="D37" i="34"/>
  <c r="CZ11" i="34" s="1"/>
  <c r="D38" i="34"/>
  <c r="DA29" i="34" s="1"/>
  <c r="D44" i="34"/>
  <c r="DG26" i="34" s="1"/>
  <c r="D46" i="34"/>
  <c r="DI39" i="34" s="1"/>
  <c r="D45" i="34"/>
  <c r="DH20" i="34" s="1"/>
  <c r="D47" i="34"/>
  <c r="DJ27" i="34" s="1"/>
  <c r="D48" i="34"/>
  <c r="DK41" i="34" s="1"/>
  <c r="D49" i="34"/>
  <c r="DL27" i="34" s="1"/>
  <c r="D50" i="34"/>
  <c r="DM14" i="34" s="1"/>
  <c r="D53" i="34"/>
  <c r="DP31" i="34" s="1"/>
  <c r="D54" i="34"/>
  <c r="DQ38" i="34" s="1"/>
  <c r="D55" i="34"/>
  <c r="DR39" i="34" s="1"/>
  <c r="D56" i="34"/>
  <c r="DS49" i="34" s="1"/>
  <c r="D59" i="34"/>
  <c r="DV31" i="34" s="1"/>
  <c r="D58" i="34"/>
  <c r="DU13" i="34" s="1"/>
  <c r="D60" i="34"/>
  <c r="D63" i="34"/>
  <c r="DZ11" i="34" s="1"/>
  <c r="D64" i="34"/>
  <c r="EA37" i="34" s="1"/>
  <c r="D65" i="34"/>
  <c r="D66" i="34"/>
  <c r="EC47" i="34" s="1"/>
  <c r="D67" i="34"/>
  <c r="ED20" i="34" s="1"/>
  <c r="D68" i="34"/>
  <c r="EE33" i="34" s="1"/>
  <c r="D69" i="34"/>
  <c r="D70" i="34"/>
  <c r="D71" i="34"/>
  <c r="EH14" i="34" s="1"/>
  <c r="D72" i="34"/>
  <c r="EI12" i="34" s="1"/>
  <c r="D73" i="34"/>
  <c r="EJ34" i="34" s="1"/>
  <c r="D75" i="34"/>
  <c r="EL31" i="34" s="1"/>
  <c r="D76" i="34"/>
  <c r="EM49" i="34" s="1"/>
  <c r="D77" i="34"/>
  <c r="EN45" i="34" s="1"/>
  <c r="D78" i="34"/>
  <c r="D79" i="34"/>
  <c r="CD49" i="34"/>
  <c r="CJ11" i="34"/>
  <c r="EH11" i="34"/>
  <c r="CJ13" i="34"/>
  <c r="CZ13" i="34"/>
  <c r="DH13" i="34"/>
  <c r="ED13" i="34"/>
  <c r="EG13" i="34"/>
  <c r="CJ15" i="34"/>
  <c r="CZ15" i="34"/>
  <c r="ED15" i="34"/>
  <c r="CJ16" i="34"/>
  <c r="CQ16" i="34"/>
  <c r="CZ16" i="34"/>
  <c r="DH16" i="34"/>
  <c r="DM16" i="34"/>
  <c r="DH17" i="34"/>
  <c r="EH17" i="34"/>
  <c r="CJ18" i="34"/>
  <c r="CQ18" i="34"/>
  <c r="CV18" i="34"/>
  <c r="DH18" i="34"/>
  <c r="DM18" i="34"/>
  <c r="CQ19" i="34"/>
  <c r="ED19" i="34"/>
  <c r="EH19" i="34"/>
  <c r="CQ20" i="34"/>
  <c r="CV20" i="34"/>
  <c r="CZ20" i="34"/>
  <c r="DZ20" i="34"/>
  <c r="CQ21" i="34"/>
  <c r="CZ21" i="34"/>
  <c r="DZ21" i="34"/>
  <c r="EH21" i="34"/>
  <c r="CQ22" i="34"/>
  <c r="CV22" i="34"/>
  <c r="CZ22" i="34"/>
  <c r="DZ22" i="34"/>
  <c r="CJ23" i="34"/>
  <c r="CZ23" i="34"/>
  <c r="DZ23" i="34"/>
  <c r="ED23" i="34"/>
  <c r="CJ24" i="34"/>
  <c r="CQ24" i="34"/>
  <c r="CZ24" i="34"/>
  <c r="DZ24" i="34"/>
  <c r="CJ25" i="34"/>
  <c r="CZ25" i="34"/>
  <c r="DM25" i="34"/>
  <c r="DW25" i="34"/>
  <c r="DZ25" i="34"/>
  <c r="ED25" i="34"/>
  <c r="EM25" i="34"/>
  <c r="CJ26" i="34"/>
  <c r="CV26" i="34"/>
  <c r="CZ26" i="34"/>
  <c r="DZ26" i="34"/>
  <c r="EP26" i="34"/>
  <c r="CN27" i="34"/>
  <c r="CQ27" i="34"/>
  <c r="CY27" i="34"/>
  <c r="CZ27" i="34"/>
  <c r="DI27" i="34"/>
  <c r="DW27" i="34"/>
  <c r="DZ27" i="34"/>
  <c r="EG27" i="34"/>
  <c r="EH27" i="34"/>
  <c r="CJ28" i="34"/>
  <c r="CV28" i="34"/>
  <c r="CZ28" i="34"/>
  <c r="DH28" i="34"/>
  <c r="DZ28" i="34"/>
  <c r="CQ29" i="34"/>
  <c r="CZ29" i="34"/>
  <c r="DZ29" i="34"/>
  <c r="ED29" i="34"/>
  <c r="CJ30" i="34"/>
  <c r="CV30" i="34"/>
  <c r="CZ30" i="34"/>
  <c r="DH30" i="34"/>
  <c r="DZ30" i="34"/>
  <c r="EP30" i="34"/>
  <c r="CI31" i="34"/>
  <c r="CY31" i="34"/>
  <c r="DI31" i="34"/>
  <c r="DH31" i="34"/>
  <c r="DL31" i="34"/>
  <c r="DR31" i="34"/>
  <c r="DS31" i="34"/>
  <c r="DW31" i="34"/>
  <c r="DZ31" i="34"/>
  <c r="EG31" i="34"/>
  <c r="CZ32" i="34"/>
  <c r="DH32" i="34"/>
  <c r="DZ32" i="34"/>
  <c r="ED32" i="34"/>
  <c r="EM32" i="34"/>
  <c r="CJ33" i="34"/>
  <c r="CZ33" i="34"/>
  <c r="ED33" i="34"/>
  <c r="CZ34" i="34"/>
  <c r="DH34" i="34"/>
  <c r="DM34" i="34"/>
  <c r="DZ34" i="34"/>
  <c r="ED34" i="34"/>
  <c r="EH34" i="34"/>
  <c r="EM34" i="34"/>
  <c r="EP34" i="34"/>
  <c r="CD35" i="34"/>
  <c r="CN35" i="34"/>
  <c r="CQ35" i="34"/>
  <c r="CY35" i="34"/>
  <c r="CZ35" i="34"/>
  <c r="DI35" i="34"/>
  <c r="DH35" i="34"/>
  <c r="DL35" i="34"/>
  <c r="DM35" i="34"/>
  <c r="DR35" i="34"/>
  <c r="DW35" i="34"/>
  <c r="DZ35" i="34"/>
  <c r="EG35" i="34"/>
  <c r="CZ36" i="34"/>
  <c r="DH36" i="34"/>
  <c r="DM36" i="34"/>
  <c r="DZ36" i="34"/>
  <c r="ED36" i="34"/>
  <c r="EH36" i="34"/>
  <c r="CZ37" i="34"/>
  <c r="DH37" i="34"/>
  <c r="DZ37" i="34"/>
  <c r="EH37" i="34"/>
  <c r="CJ38" i="34"/>
  <c r="CQ38" i="34"/>
  <c r="CV38" i="34"/>
  <c r="CZ38" i="34"/>
  <c r="DZ38" i="34"/>
  <c r="EH38" i="34"/>
  <c r="EP38" i="34"/>
  <c r="CN39" i="34"/>
  <c r="CQ39" i="34"/>
  <c r="CU39" i="34"/>
  <c r="CV39" i="34"/>
  <c r="CY39" i="34"/>
  <c r="CZ39" i="34"/>
  <c r="DW39" i="34"/>
  <c r="DZ39" i="34"/>
  <c r="EG39" i="34"/>
  <c r="EH39" i="34"/>
  <c r="EL39" i="34"/>
  <c r="EM39" i="34"/>
  <c r="CJ40" i="34"/>
  <c r="CQ40" i="34"/>
  <c r="CZ40" i="34"/>
  <c r="DZ40" i="34"/>
  <c r="CQ41" i="34"/>
  <c r="CZ41" i="34"/>
  <c r="DH41" i="34"/>
  <c r="DM41" i="34"/>
  <c r="DS41" i="34"/>
  <c r="DZ41" i="34"/>
  <c r="EE41" i="34"/>
  <c r="CJ45" i="34"/>
  <c r="CZ45" i="34"/>
  <c r="DM45" i="34"/>
  <c r="DZ45" i="34"/>
  <c r="ED45" i="34"/>
  <c r="EH45" i="34"/>
  <c r="CY46" i="34"/>
  <c r="CZ46" i="34"/>
  <c r="DM46" i="34"/>
  <c r="DW46" i="34"/>
  <c r="DZ46" i="34"/>
  <c r="ED46" i="34"/>
  <c r="EH46" i="34"/>
  <c r="EP46" i="34"/>
  <c r="CN47" i="34"/>
  <c r="CQ47" i="34"/>
  <c r="CY47" i="34"/>
  <c r="CZ47" i="34"/>
  <c r="DI47" i="34"/>
  <c r="DH47" i="34"/>
  <c r="DL47" i="34"/>
  <c r="DM47" i="34"/>
  <c r="DR47" i="34"/>
  <c r="DS47" i="34"/>
  <c r="DW47" i="34"/>
  <c r="DZ47" i="34"/>
  <c r="EG47" i="34"/>
  <c r="EH47" i="34"/>
  <c r="L15" i="41"/>
  <c r="D14" i="34" s="1"/>
  <c r="L24" i="41"/>
  <c r="L27" i="41"/>
  <c r="D22" i="34" s="1"/>
  <c r="CK14" i="34" s="1"/>
  <c r="L34" i="41"/>
  <c r="L39" i="41"/>
  <c r="D30" i="34" s="1"/>
  <c r="L63" i="41"/>
  <c r="D43" i="34" s="1"/>
  <c r="L72" i="41"/>
  <c r="D52" i="34" s="1"/>
  <c r="L77" i="41"/>
  <c r="D57" i="34" s="1"/>
  <c r="L82" i="41"/>
  <c r="L94" i="41"/>
  <c r="D74" i="34" s="1"/>
  <c r="EK16" i="34" s="1"/>
  <c r="I15" i="44"/>
  <c r="BH24" i="55"/>
  <c r="T15" i="44" s="1"/>
  <c r="BF25" i="55"/>
  <c r="I16" i="44" s="1"/>
  <c r="T16" i="44"/>
  <c r="BF26" i="55"/>
  <c r="I17" i="44" s="1"/>
  <c r="BH26" i="55"/>
  <c r="T17" i="44" s="1"/>
  <c r="BF27" i="55"/>
  <c r="I18" i="44" s="1"/>
  <c r="BH27" i="55"/>
  <c r="T18" i="44" s="1"/>
  <c r="BF28" i="55"/>
  <c r="I19" i="44" s="1"/>
  <c r="BH28" i="55"/>
  <c r="T19" i="44" s="1"/>
  <c r="BF29" i="55"/>
  <c r="I20" i="44" s="1"/>
  <c r="BH29" i="55"/>
  <c r="T20" i="44" s="1"/>
  <c r="BF30" i="55"/>
  <c r="I21" i="44" s="1"/>
  <c r="BH30" i="55"/>
  <c r="T21" i="44" s="1"/>
  <c r="BF31" i="55"/>
  <c r="I22" i="44" s="1"/>
  <c r="BH31" i="55"/>
  <c r="T22" i="44" s="1"/>
  <c r="BF32" i="55"/>
  <c r="I23" i="44" s="1"/>
  <c r="BH32" i="55"/>
  <c r="T23" i="44" s="1"/>
  <c r="BF33" i="55"/>
  <c r="I24" i="44" s="1"/>
  <c r="BH33" i="55"/>
  <c r="T24" i="44" s="1"/>
  <c r="BF34" i="55"/>
  <c r="I25" i="44" s="1"/>
  <c r="BH34" i="55"/>
  <c r="T25" i="44" s="1"/>
  <c r="BF35" i="55"/>
  <c r="I26" i="44" s="1"/>
  <c r="BH35" i="55"/>
  <c r="T26" i="44" s="1"/>
  <c r="BF36" i="55"/>
  <c r="I27" i="44" s="1"/>
  <c r="BH36" i="55"/>
  <c r="T27" i="44" s="1"/>
  <c r="BF37" i="55"/>
  <c r="I28" i="44" s="1"/>
  <c r="BH37" i="55"/>
  <c r="T28" i="44" s="1"/>
  <c r="BF38" i="55"/>
  <c r="I29" i="44" s="1"/>
  <c r="BH38" i="55"/>
  <c r="T29" i="44" s="1"/>
  <c r="BF39" i="55"/>
  <c r="I30" i="44" s="1"/>
  <c r="BH39" i="55"/>
  <c r="T30" i="44" s="1"/>
  <c r="BF40" i="55"/>
  <c r="I31" i="44" s="1"/>
  <c r="BH40" i="55"/>
  <c r="T31" i="44" s="1"/>
  <c r="BF41" i="55"/>
  <c r="I32" i="44" s="1"/>
  <c r="BH41" i="55"/>
  <c r="T32" i="44" s="1"/>
  <c r="BF42" i="55"/>
  <c r="I33" i="44" s="1"/>
  <c r="BH42" i="55"/>
  <c r="T33" i="44" s="1"/>
  <c r="BF43" i="55"/>
  <c r="I34" i="44" s="1"/>
  <c r="BH43" i="55"/>
  <c r="T34" i="44" s="1"/>
  <c r="BF44" i="55"/>
  <c r="I35" i="44" s="1"/>
  <c r="BH44" i="55"/>
  <c r="T35" i="44" s="1"/>
  <c r="BF45" i="55"/>
  <c r="I36" i="44" s="1"/>
  <c r="BH45" i="55"/>
  <c r="T36" i="44" s="1"/>
  <c r="BF46" i="55"/>
  <c r="I37" i="44" s="1"/>
  <c r="BH46" i="55"/>
  <c r="T37" i="44" s="1"/>
  <c r="BF47" i="55"/>
  <c r="I38" i="44" s="1"/>
  <c r="BH47" i="55"/>
  <c r="T38" i="44" s="1"/>
  <c r="BF48" i="55"/>
  <c r="I39" i="44" s="1"/>
  <c r="BH48" i="55"/>
  <c r="T39" i="44" s="1"/>
  <c r="BF49" i="55"/>
  <c r="I40" i="44" s="1"/>
  <c r="BH49" i="55"/>
  <c r="T40" i="44" s="1"/>
  <c r="BF50" i="55"/>
  <c r="I41" i="44" s="1"/>
  <c r="BH50" i="55"/>
  <c r="T41" i="44" s="1"/>
  <c r="BF51" i="55"/>
  <c r="I42" i="44" s="1"/>
  <c r="BH51" i="55"/>
  <c r="T42" i="44" s="1"/>
  <c r="BF52" i="55"/>
  <c r="I43" i="44" s="1"/>
  <c r="BH52" i="55"/>
  <c r="T43" i="44" s="1"/>
  <c r="BF53" i="55"/>
  <c r="I44" i="44" s="1"/>
  <c r="BH53" i="55"/>
  <c r="T44" i="44" s="1"/>
  <c r="BF54" i="55"/>
  <c r="I45" i="44" s="1"/>
  <c r="BH54" i="55"/>
  <c r="T45" i="44" s="1"/>
  <c r="BF58" i="55"/>
  <c r="I49" i="44" s="1"/>
  <c r="BH58" i="55"/>
  <c r="T49" i="44" s="1"/>
  <c r="BF59" i="55"/>
  <c r="I50" i="44" s="1"/>
  <c r="BH59" i="55"/>
  <c r="T50" i="44" s="1"/>
  <c r="BF60" i="55"/>
  <c r="I51" i="44" s="1"/>
  <c r="BH60" i="55"/>
  <c r="T51" i="44" s="1"/>
  <c r="BF61" i="55"/>
  <c r="O199" i="55"/>
  <c r="AD15" i="44" s="1"/>
  <c r="P199" i="55"/>
  <c r="AE15" i="44"/>
  <c r="O200" i="55"/>
  <c r="AD16" i="44" s="1"/>
  <c r="P200" i="55"/>
  <c r="AE16" i="44" s="1"/>
  <c r="O201" i="55"/>
  <c r="AD17" i="44" s="1"/>
  <c r="P201" i="55"/>
  <c r="AE17" i="44" s="1"/>
  <c r="O202" i="55"/>
  <c r="AD18" i="44" s="1"/>
  <c r="P202" i="55"/>
  <c r="AE18" i="44" s="1"/>
  <c r="O203" i="55"/>
  <c r="AD19" i="44" s="1"/>
  <c r="P203" i="55"/>
  <c r="AE19" i="44" s="1"/>
  <c r="O204" i="55"/>
  <c r="AD20" i="44" s="1"/>
  <c r="P204" i="55"/>
  <c r="AE20" i="44" s="1"/>
  <c r="O205" i="55"/>
  <c r="AD21" i="44" s="1"/>
  <c r="P205" i="55"/>
  <c r="AE21" i="44" s="1"/>
  <c r="O206" i="55"/>
  <c r="AD22" i="44" s="1"/>
  <c r="P206" i="55"/>
  <c r="AE22" i="44" s="1"/>
  <c r="O207" i="55"/>
  <c r="AD23" i="44" s="1"/>
  <c r="P207" i="55"/>
  <c r="AE23" i="44" s="1"/>
  <c r="O208" i="55"/>
  <c r="AD24" i="44" s="1"/>
  <c r="P208" i="55"/>
  <c r="AE24" i="44" s="1"/>
  <c r="AD25" i="44"/>
  <c r="AE25" i="44"/>
  <c r="O210" i="55"/>
  <c r="AD26" i="44" s="1"/>
  <c r="P210" i="55"/>
  <c r="AE26" i="44" s="1"/>
  <c r="O211" i="55"/>
  <c r="AD27" i="44" s="1"/>
  <c r="P211" i="55"/>
  <c r="AE27" i="44" s="1"/>
  <c r="O212" i="55"/>
  <c r="AD28" i="44" s="1"/>
  <c r="P212" i="55"/>
  <c r="AE28" i="44" s="1"/>
  <c r="O213" i="55"/>
  <c r="AD29" i="44" s="1"/>
  <c r="P213" i="55"/>
  <c r="AE29" i="44" s="1"/>
  <c r="O214" i="55"/>
  <c r="AD30" i="44" s="1"/>
  <c r="P214" i="55"/>
  <c r="AE30" i="44" s="1"/>
  <c r="O215" i="55"/>
  <c r="AD31" i="44" s="1"/>
  <c r="P215" i="55"/>
  <c r="AE31" i="44" s="1"/>
  <c r="O216" i="55"/>
  <c r="AD32" i="44" s="1"/>
  <c r="P216" i="55"/>
  <c r="AE32" i="44" s="1"/>
  <c r="O217" i="55"/>
  <c r="P217" i="55"/>
  <c r="O218" i="55"/>
  <c r="AD34" i="44" s="1"/>
  <c r="P218" i="55"/>
  <c r="AE34" i="44" s="1"/>
  <c r="O219" i="55"/>
  <c r="P219" i="55"/>
  <c r="O220" i="55"/>
  <c r="AD36" i="44" s="1"/>
  <c r="P220" i="55"/>
  <c r="AE36" i="44" s="1"/>
  <c r="O221" i="55"/>
  <c r="AD37" i="44" s="1"/>
  <c r="P221" i="55"/>
  <c r="AE37" i="44" s="1"/>
  <c r="O222" i="55"/>
  <c r="AD38" i="44" s="1"/>
  <c r="P222" i="55"/>
  <c r="AE38" i="44" s="1"/>
  <c r="O223" i="55"/>
  <c r="AD39" i="44" s="1"/>
  <c r="P223" i="55"/>
  <c r="AE39" i="44" s="1"/>
  <c r="O224" i="55"/>
  <c r="AD40" i="44" s="1"/>
  <c r="P224" i="55"/>
  <c r="AE40" i="44" s="1"/>
  <c r="O225" i="55"/>
  <c r="AD41" i="44" s="1"/>
  <c r="P225" i="55"/>
  <c r="AE41" i="44" s="1"/>
  <c r="O226" i="55"/>
  <c r="AD42" i="44" s="1"/>
  <c r="P226" i="55"/>
  <c r="AE42" i="44" s="1"/>
  <c r="O227" i="55"/>
  <c r="AD43" i="44" s="1"/>
  <c r="P227" i="55"/>
  <c r="AE43" i="44" s="1"/>
  <c r="O228" i="55"/>
  <c r="AD44" i="44" s="1"/>
  <c r="P228" i="55"/>
  <c r="AE44" i="44" s="1"/>
  <c r="O229" i="55"/>
  <c r="AD45" i="44" s="1"/>
  <c r="P229" i="55"/>
  <c r="AE45" i="44" s="1"/>
  <c r="L81" i="41"/>
  <c r="D61" i="34" s="1"/>
  <c r="DX37" i="34" s="1"/>
  <c r="D62" i="34"/>
  <c r="DY22" i="34" s="1"/>
  <c r="EQ40" i="34"/>
  <c r="EQ32" i="34"/>
  <c r="EQ24" i="34"/>
  <c r="EQ16" i="34"/>
  <c r="EQ13" i="34"/>
  <c r="EQ11" i="34"/>
  <c r="EQ35" i="34"/>
  <c r="DY34" i="34"/>
  <c r="DX22" i="34"/>
  <c r="DX45" i="34"/>
  <c r="DT17" i="34" l="1"/>
  <c r="DT49" i="34"/>
  <c r="DT37" i="34"/>
  <c r="DO22" i="34"/>
  <c r="DO29" i="34"/>
  <c r="CS47" i="34"/>
  <c r="CS40" i="34"/>
  <c r="CS12" i="34"/>
  <c r="CS36" i="34"/>
  <c r="EM21" i="34"/>
  <c r="EM27" i="34"/>
  <c r="L71" i="41"/>
  <c r="D51" i="34" s="1"/>
  <c r="DN50" i="34" s="1"/>
  <c r="DR46" i="34"/>
  <c r="EL27" i="34"/>
  <c r="EM17" i="34"/>
  <c r="DH45" i="34"/>
  <c r="CJ41" i="34"/>
  <c r="ED39" i="34"/>
  <c r="CJ39" i="34"/>
  <c r="ED37" i="34"/>
  <c r="CV31" i="34"/>
  <c r="DS23" i="34"/>
  <c r="DS21" i="34"/>
  <c r="DS19" i="34"/>
  <c r="DS15" i="34"/>
  <c r="DS11" i="34"/>
  <c r="DH46" i="34"/>
  <c r="EM40" i="34"/>
  <c r="EC39" i="34"/>
  <c r="CI39" i="34"/>
  <c r="CV36" i="34"/>
  <c r="CQ34" i="34"/>
  <c r="CV32" i="34"/>
  <c r="CU31" i="34"/>
  <c r="DS29" i="34"/>
  <c r="CJ27" i="34"/>
  <c r="DH25" i="34"/>
  <c r="DH23" i="34"/>
  <c r="DM21" i="34"/>
  <c r="DM19" i="34"/>
  <c r="ED17" i="34"/>
  <c r="DH15" i="34"/>
  <c r="DH11" i="34"/>
  <c r="EM47" i="34"/>
  <c r="CV47" i="34"/>
  <c r="CV45" i="34"/>
  <c r="EH40" i="34"/>
  <c r="DS37" i="34"/>
  <c r="CQ36" i="34"/>
  <c r="CV35" i="34"/>
  <c r="CJ34" i="34"/>
  <c r="CJ32" i="34"/>
  <c r="CQ31" i="34"/>
  <c r="DH29" i="34"/>
  <c r="ED27" i="34"/>
  <c r="CI27" i="34"/>
  <c r="DH19" i="34"/>
  <c r="DS17" i="34"/>
  <c r="CV11" i="34"/>
  <c r="EL47" i="34"/>
  <c r="CU47" i="34"/>
  <c r="CQ45" i="34"/>
  <c r="ED40" i="34"/>
  <c r="EM38" i="34"/>
  <c r="DM37" i="34"/>
  <c r="CJ36" i="34"/>
  <c r="CU35" i="34"/>
  <c r="EH33" i="34"/>
  <c r="EM31" i="34"/>
  <c r="CN31" i="34"/>
  <c r="EC27" i="34"/>
  <c r="CQ25" i="34"/>
  <c r="CV23" i="34"/>
  <c r="CV21" i="34"/>
  <c r="CV19" i="34"/>
  <c r="DM17" i="34"/>
  <c r="CV15" i="34"/>
  <c r="CQ11" i="34"/>
  <c r="DV45" i="34"/>
  <c r="DS36" i="34"/>
  <c r="EM23" i="34"/>
  <c r="L33" i="41"/>
  <c r="DS46" i="34"/>
  <c r="DS45" i="34"/>
  <c r="CV41" i="34"/>
  <c r="EM37" i="34"/>
  <c r="EM29" i="34"/>
  <c r="CU27" i="34"/>
  <c r="D27" i="34"/>
  <c r="CP23" i="34" s="1"/>
  <c r="CV46" i="34"/>
  <c r="DS39" i="34"/>
  <c r="EL35" i="34"/>
  <c r="EH35" i="34"/>
  <c r="CJ47" i="34"/>
  <c r="EH41" i="34"/>
  <c r="DM40" i="34"/>
  <c r="CV37" i="34"/>
  <c r="CJ35" i="34"/>
  <c r="DM33" i="34"/>
  <c r="EM28" i="34"/>
  <c r="DR27" i="34"/>
  <c r="ED24" i="34"/>
  <c r="EH20" i="34"/>
  <c r="CQ17" i="34"/>
  <c r="DH49" i="34"/>
  <c r="CI47" i="34"/>
  <c r="DL39" i="34"/>
  <c r="CQ37" i="34"/>
  <c r="EC31" i="34"/>
  <c r="ED30" i="34"/>
  <c r="DM27" i="34"/>
  <c r="EH18" i="34"/>
  <c r="CJ17" i="34"/>
  <c r="DH14" i="34"/>
  <c r="CJ46" i="34"/>
  <c r="ED41" i="34"/>
  <c r="DH39" i="34"/>
  <c r="DM38" i="34"/>
  <c r="CJ37" i="34"/>
  <c r="EC35" i="34"/>
  <c r="CV33" i="34"/>
  <c r="DM26" i="34"/>
  <c r="DM24" i="34"/>
  <c r="DS22" i="34"/>
  <c r="DS20" i="34"/>
  <c r="ED18" i="34"/>
  <c r="EH16" i="34"/>
  <c r="CV14" i="34"/>
  <c r="CV27" i="34"/>
  <c r="EM19" i="34"/>
  <c r="DS32" i="34"/>
  <c r="EM26" i="34"/>
  <c r="EM41" i="34"/>
  <c r="DS40" i="34"/>
  <c r="ED38" i="34"/>
  <c r="DS33" i="34"/>
  <c r="EH31" i="34"/>
  <c r="CJ29" i="34"/>
  <c r="EH26" i="34"/>
  <c r="EH24" i="34"/>
  <c r="EM22" i="34"/>
  <c r="EM20" i="34"/>
  <c r="CJ19" i="34"/>
  <c r="CV17" i="34"/>
  <c r="EM14" i="34"/>
  <c r="DM49" i="34"/>
  <c r="ED47" i="34"/>
  <c r="CQ46" i="34"/>
  <c r="DM39" i="34"/>
  <c r="EM30" i="34"/>
  <c r="EH22" i="34"/>
  <c r="EM18" i="34"/>
  <c r="DS14" i="34"/>
  <c r="DH40" i="34"/>
  <c r="DS38" i="34"/>
  <c r="ED35" i="34"/>
  <c r="ED28" i="34"/>
  <c r="DS26" i="34"/>
  <c r="CJ49" i="34"/>
  <c r="EM46" i="34"/>
  <c r="EM45" i="34"/>
  <c r="CV40" i="34"/>
  <c r="DH38" i="34"/>
  <c r="EM36" i="34"/>
  <c r="CQ33" i="34"/>
  <c r="DS30" i="34"/>
  <c r="DS28" i="34"/>
  <c r="DH27" i="34"/>
  <c r="DH24" i="34"/>
  <c r="DM22" i="34"/>
  <c r="DM20" i="34"/>
  <c r="DS18" i="34"/>
  <c r="ED16" i="34"/>
  <c r="CJ14" i="34"/>
  <c r="CD28" i="34"/>
  <c r="CD22" i="34"/>
  <c r="CD41" i="34"/>
  <c r="CD38" i="34"/>
  <c r="CD36" i="34"/>
  <c r="CD34" i="34"/>
  <c r="CD21" i="34"/>
  <c r="CD33" i="34"/>
  <c r="CD15" i="34"/>
  <c r="CD45" i="34"/>
  <c r="CD39" i="34"/>
  <c r="CD47" i="34"/>
  <c r="CD40" i="34"/>
  <c r="CD37" i="34"/>
  <c r="CD26" i="34"/>
  <c r="CD46" i="34"/>
  <c r="CD25" i="34"/>
  <c r="DF19" i="34"/>
  <c r="DF46" i="34"/>
  <c r="DF12" i="34"/>
  <c r="DF34" i="34"/>
  <c r="EH13" i="34"/>
  <c r="DZ49" i="34"/>
  <c r="DT41" i="34"/>
  <c r="DZ15" i="34"/>
  <c r="DZ14" i="34"/>
  <c r="DT19" i="34"/>
  <c r="DZ16" i="34"/>
  <c r="DZ13" i="34"/>
  <c r="DM11" i="34"/>
  <c r="CZ49" i="34"/>
  <c r="DM13" i="34"/>
  <c r="CQ49" i="34"/>
  <c r="CZ14" i="34"/>
  <c r="CQ13" i="34"/>
  <c r="ED11" i="34"/>
  <c r="DT31" i="34"/>
  <c r="EM15" i="34"/>
  <c r="CP32" i="34"/>
  <c r="EM13" i="34"/>
  <c r="DT13" i="34"/>
  <c r="ED14" i="34"/>
  <c r="EM11" i="34"/>
  <c r="CS28" i="34"/>
  <c r="CS24" i="34"/>
  <c r="D26" i="34"/>
  <c r="CO35" i="34" s="1"/>
  <c r="CS20" i="34"/>
  <c r="DY17" i="34"/>
  <c r="DO18" i="34"/>
  <c r="DX32" i="34"/>
  <c r="DX46" i="34"/>
  <c r="DY13" i="34"/>
  <c r="DF49" i="34"/>
  <c r="DO32" i="34"/>
  <c r="CS32" i="34"/>
  <c r="CS16" i="34"/>
  <c r="DO17" i="34"/>
  <c r="DT26" i="34"/>
  <c r="EA27" i="34"/>
  <c r="DX16" i="34"/>
  <c r="DN41" i="34"/>
  <c r="DN34" i="34"/>
  <c r="DY11" i="34"/>
  <c r="EK23" i="34"/>
  <c r="EN35" i="34"/>
  <c r="EE35" i="34"/>
  <c r="CW35" i="34"/>
  <c r="EN31" i="34"/>
  <c r="EH49" i="34"/>
  <c r="DN39" i="34"/>
  <c r="DY16" i="34"/>
  <c r="DY12" i="34"/>
  <c r="DY18" i="34"/>
  <c r="DF26" i="34"/>
  <c r="DF14" i="34"/>
  <c r="DF27" i="34"/>
  <c r="DO20" i="34"/>
  <c r="EK36" i="34"/>
  <c r="DO33" i="34"/>
  <c r="DF18" i="34"/>
  <c r="DF22" i="34"/>
  <c r="DF31" i="34"/>
  <c r="EK49" i="34"/>
  <c r="DN28" i="34"/>
  <c r="DY40" i="34"/>
  <c r="DY27" i="34"/>
  <c r="DF50" i="34"/>
  <c r="DF17" i="34"/>
  <c r="DF20" i="34"/>
  <c r="DF11" i="34"/>
  <c r="EK24" i="34"/>
  <c r="CK26" i="34"/>
  <c r="ED49" i="34"/>
  <c r="DY41" i="34"/>
  <c r="DY37" i="34"/>
  <c r="DY39" i="34"/>
  <c r="DY47" i="34"/>
  <c r="DY14" i="34"/>
  <c r="EK20" i="34"/>
  <c r="EK11" i="34"/>
  <c r="CK45" i="34"/>
  <c r="DX27" i="34"/>
  <c r="DX41" i="34"/>
  <c r="DY25" i="34"/>
  <c r="DY49" i="34"/>
  <c r="DY29" i="34"/>
  <c r="DY28" i="34"/>
  <c r="DY35" i="34"/>
  <c r="DY19" i="34"/>
  <c r="DY45" i="34"/>
  <c r="DY26" i="34"/>
  <c r="DY46" i="34"/>
  <c r="DF29" i="34"/>
  <c r="DF38" i="34"/>
  <c r="DF45" i="34"/>
  <c r="DF28" i="34"/>
  <c r="DF47" i="34"/>
  <c r="DF23" i="34"/>
  <c r="EK26" i="34"/>
  <c r="EK45" i="34"/>
  <c r="EK14" i="34"/>
  <c r="EK39" i="34"/>
  <c r="CK38" i="34"/>
  <c r="CK18" i="34"/>
  <c r="EA46" i="34"/>
  <c r="DP35" i="34"/>
  <c r="DY24" i="34"/>
  <c r="DY36" i="34"/>
  <c r="DY23" i="34"/>
  <c r="DY30" i="34"/>
  <c r="EK12" i="34"/>
  <c r="EK47" i="34"/>
  <c r="CK22" i="34"/>
  <c r="DX24" i="34"/>
  <c r="DX19" i="34"/>
  <c r="DX25" i="34"/>
  <c r="DY32" i="34"/>
  <c r="DY50" i="34"/>
  <c r="DY33" i="34"/>
  <c r="DY21" i="34"/>
  <c r="DY20" i="34"/>
  <c r="DY31" i="34"/>
  <c r="DY15" i="34"/>
  <c r="DY38" i="34"/>
  <c r="DF21" i="34"/>
  <c r="DF13" i="34"/>
  <c r="DF33" i="34"/>
  <c r="DF30" i="34"/>
  <c r="DF24" i="34"/>
  <c r="DF39" i="34"/>
  <c r="DF15" i="34"/>
  <c r="CP50" i="34"/>
  <c r="CP46" i="34"/>
  <c r="EK41" i="34"/>
  <c r="EK29" i="34"/>
  <c r="EK27" i="34"/>
  <c r="EK50" i="34"/>
  <c r="CK34" i="34"/>
  <c r="CS39" i="34"/>
  <c r="CS31" i="34"/>
  <c r="CS23" i="34"/>
  <c r="CS15" i="34"/>
  <c r="DT40" i="34"/>
  <c r="DT30" i="34"/>
  <c r="DT25" i="34"/>
  <c r="DT18" i="34"/>
  <c r="EA29" i="34"/>
  <c r="EA35" i="34"/>
  <c r="DA12" i="34"/>
  <c r="DA35" i="34"/>
  <c r="DA37" i="34"/>
  <c r="CL27" i="34"/>
  <c r="CL33" i="34"/>
  <c r="CL41" i="34"/>
  <c r="CE35" i="34"/>
  <c r="CE27" i="34"/>
  <c r="DX49" i="34"/>
  <c r="DX20" i="34"/>
  <c r="DX26" i="34"/>
  <c r="DX21" i="34"/>
  <c r="DF36" i="34"/>
  <c r="DF41" i="34"/>
  <c r="DF40" i="34"/>
  <c r="DF25" i="34"/>
  <c r="DF37" i="34"/>
  <c r="DF32" i="34"/>
  <c r="DF16" i="34"/>
  <c r="DF35" i="34"/>
  <c r="DO36" i="34"/>
  <c r="CS50" i="34"/>
  <c r="CS45" i="34"/>
  <c r="CS38" i="34"/>
  <c r="CS34" i="34"/>
  <c r="CS30" i="34"/>
  <c r="CS26" i="34"/>
  <c r="CS22" i="34"/>
  <c r="CS18" i="34"/>
  <c r="CS14" i="34"/>
  <c r="DO39" i="34"/>
  <c r="DO27" i="34"/>
  <c r="DO11" i="34"/>
  <c r="DT39" i="34"/>
  <c r="DT34" i="34"/>
  <c r="DT29" i="34"/>
  <c r="DT23" i="34"/>
  <c r="DP46" i="34"/>
  <c r="CW45" i="34"/>
  <c r="CE37" i="34"/>
  <c r="EI35" i="34"/>
  <c r="DV35" i="34"/>
  <c r="CL35" i="34"/>
  <c r="DJ33" i="34"/>
  <c r="CR31" i="34"/>
  <c r="DT47" i="34"/>
  <c r="DT15" i="34"/>
  <c r="DT21" i="34"/>
  <c r="DT50" i="34"/>
  <c r="CS35" i="34"/>
  <c r="CS27" i="34"/>
  <c r="CS19" i="34"/>
  <c r="CS11" i="34"/>
  <c r="DT35" i="34"/>
  <c r="DO16" i="34"/>
  <c r="CS49" i="34"/>
  <c r="CS41" i="34"/>
  <c r="CS37" i="34"/>
  <c r="CS33" i="34"/>
  <c r="CS29" i="34"/>
  <c r="CS25" i="34"/>
  <c r="CS21" i="34"/>
  <c r="CS17" i="34"/>
  <c r="CS13" i="34"/>
  <c r="DO38" i="34"/>
  <c r="DT45" i="34"/>
  <c r="DT38" i="34"/>
  <c r="DT33" i="34"/>
  <c r="DT27" i="34"/>
  <c r="DT22" i="34"/>
  <c r="DT14" i="34"/>
  <c r="DV46" i="34"/>
  <c r="DJ41" i="34"/>
  <c r="DJ35" i="34"/>
  <c r="EI31" i="34"/>
  <c r="EN29" i="34"/>
  <c r="EM35" i="34"/>
  <c r="DS35" i="34"/>
  <c r="DS34" i="34"/>
  <c r="CV34" i="34"/>
  <c r="EM33" i="34"/>
  <c r="DZ33" i="34"/>
  <c r="DH33" i="34"/>
  <c r="EH32" i="34"/>
  <c r="DM32" i="34"/>
  <c r="CQ32" i="34"/>
  <c r="ED31" i="34"/>
  <c r="DM31" i="34"/>
  <c r="CZ31" i="34"/>
  <c r="CJ31" i="34"/>
  <c r="EH30" i="34"/>
  <c r="DM30" i="34"/>
  <c r="CQ30" i="34"/>
  <c r="EH29" i="34"/>
  <c r="DM29" i="34"/>
  <c r="CV29" i="34"/>
  <c r="EH28" i="34"/>
  <c r="DM28" i="34"/>
  <c r="CQ28" i="34"/>
  <c r="DS27" i="34"/>
  <c r="CD27" i="34"/>
  <c r="ED26" i="34"/>
  <c r="DH26" i="34"/>
  <c r="CQ26" i="34"/>
  <c r="EH25" i="34"/>
  <c r="DS25" i="34"/>
  <c r="CV25" i="34"/>
  <c r="EM24" i="34"/>
  <c r="DS24" i="34"/>
  <c r="CV24" i="34"/>
  <c r="EH23" i="34"/>
  <c r="DM23" i="34"/>
  <c r="CQ23" i="34"/>
  <c r="ED22" i="34"/>
  <c r="DH22" i="34"/>
  <c r="CJ22" i="34"/>
  <c r="ED21" i="34"/>
  <c r="DH21" i="34"/>
  <c r="CJ21" i="34"/>
  <c r="DZ19" i="34"/>
  <c r="CZ19" i="34"/>
  <c r="CD19" i="34"/>
  <c r="DZ18" i="34"/>
  <c r="CZ18" i="34"/>
  <c r="CD18" i="34"/>
  <c r="DZ17" i="34"/>
  <c r="CZ17" i="34"/>
  <c r="EM16" i="34"/>
  <c r="DS16" i="34"/>
  <c r="CV16" i="34"/>
  <c r="EH15" i="34"/>
  <c r="DM15" i="34"/>
  <c r="CQ15" i="34"/>
  <c r="DS13" i="34"/>
  <c r="CV13" i="34"/>
  <c r="EO43" i="34"/>
  <c r="EO42" i="34"/>
  <c r="EO44" i="34"/>
  <c r="EO49" i="34"/>
  <c r="EO17" i="34"/>
  <c r="EO25" i="34"/>
  <c r="EO33" i="34"/>
  <c r="EO41" i="34"/>
  <c r="EO11" i="34"/>
  <c r="EO19" i="34"/>
  <c r="EO27" i="34"/>
  <c r="EO35" i="34"/>
  <c r="EO46" i="34"/>
  <c r="EO15" i="34"/>
  <c r="EO31" i="34"/>
  <c r="EO21" i="34"/>
  <c r="EO37" i="34"/>
  <c r="EO13" i="34"/>
  <c r="EO23" i="34"/>
  <c r="EO29" i="34"/>
  <c r="EJ50" i="34"/>
  <c r="EJ44" i="34"/>
  <c r="EJ43" i="34"/>
  <c r="EJ42" i="34"/>
  <c r="EJ12" i="34"/>
  <c r="EJ16" i="34"/>
  <c r="EJ19" i="34"/>
  <c r="EJ22" i="34"/>
  <c r="EJ24" i="34"/>
  <c r="EJ25" i="34"/>
  <c r="EJ27" i="34"/>
  <c r="EJ18" i="34"/>
  <c r="EJ21" i="34"/>
  <c r="EJ28" i="34"/>
  <c r="EJ13" i="34"/>
  <c r="EJ15" i="34"/>
  <c r="EJ20" i="34"/>
  <c r="EJ30" i="34"/>
  <c r="EJ31" i="34"/>
  <c r="EJ32" i="34"/>
  <c r="EJ36" i="34"/>
  <c r="EJ40" i="34"/>
  <c r="EJ49" i="34"/>
  <c r="EJ17" i="34"/>
  <c r="EJ29" i="34"/>
  <c r="EJ45" i="34"/>
  <c r="EJ46" i="34"/>
  <c r="EJ14" i="34"/>
  <c r="EJ35" i="34"/>
  <c r="EJ11" i="34"/>
  <c r="EJ33" i="34"/>
  <c r="EJ38" i="34"/>
  <c r="EJ41" i="34"/>
  <c r="EJ23" i="34"/>
  <c r="EJ26" i="34"/>
  <c r="EJ39" i="34"/>
  <c r="EF50" i="34"/>
  <c r="EF44" i="34"/>
  <c r="EF43" i="34"/>
  <c r="EF42" i="34"/>
  <c r="EF49" i="34"/>
  <c r="EF11" i="34"/>
  <c r="EF15" i="34"/>
  <c r="EF17" i="34"/>
  <c r="EF20" i="34"/>
  <c r="EF23" i="34"/>
  <c r="EF27" i="34"/>
  <c r="EF14" i="34"/>
  <c r="EF26" i="34"/>
  <c r="EF21" i="34"/>
  <c r="EF25" i="34"/>
  <c r="EF31" i="34"/>
  <c r="EF34" i="34"/>
  <c r="EF38" i="34"/>
  <c r="EF13" i="34"/>
  <c r="EF18" i="34"/>
  <c r="EF22" i="34"/>
  <c r="EF29" i="34"/>
  <c r="EF32" i="34"/>
  <c r="EF35" i="34"/>
  <c r="EF40" i="34"/>
  <c r="EF47" i="34"/>
  <c r="EF28" i="34"/>
  <c r="EF36" i="34"/>
  <c r="EF39" i="34"/>
  <c r="EF12" i="34"/>
  <c r="EF30" i="34"/>
  <c r="EF37" i="34"/>
  <c r="EF19" i="34"/>
  <c r="EF46" i="34"/>
  <c r="EB50" i="34"/>
  <c r="EB44" i="34"/>
  <c r="EB43" i="34"/>
  <c r="EB42" i="34"/>
  <c r="EB16" i="34"/>
  <c r="EB19" i="34"/>
  <c r="EB22" i="34"/>
  <c r="EB24" i="34"/>
  <c r="EB25" i="34"/>
  <c r="EB27" i="34"/>
  <c r="EB12" i="34"/>
  <c r="EB13" i="34"/>
  <c r="EB18" i="34"/>
  <c r="EB21" i="34"/>
  <c r="EB28" i="34"/>
  <c r="EB23" i="34"/>
  <c r="EB26" i="34"/>
  <c r="EB30" i="34"/>
  <c r="EB31" i="34"/>
  <c r="EB32" i="34"/>
  <c r="EB33" i="34"/>
  <c r="EB36" i="34"/>
  <c r="EB37" i="34"/>
  <c r="EB40" i="34"/>
  <c r="EB41" i="34"/>
  <c r="EB15" i="34"/>
  <c r="EB20" i="34"/>
  <c r="EB49" i="34"/>
  <c r="EB17" i="34"/>
  <c r="EB34" i="34"/>
  <c r="EB35" i="34"/>
  <c r="EB46" i="34"/>
  <c r="EB11" i="34"/>
  <c r="EB29" i="34"/>
  <c r="EB14" i="34"/>
  <c r="EB45" i="34"/>
  <c r="EB47" i="34"/>
  <c r="EB38" i="34"/>
  <c r="EB39" i="34"/>
  <c r="DU50" i="34"/>
  <c r="DU43" i="34"/>
  <c r="DU42" i="34"/>
  <c r="DU44" i="34"/>
  <c r="DU49" i="34"/>
  <c r="DU11" i="34"/>
  <c r="DU15" i="34"/>
  <c r="DU17" i="34"/>
  <c r="DU20" i="34"/>
  <c r="DU23" i="34"/>
  <c r="DU27" i="34"/>
  <c r="DU14" i="34"/>
  <c r="DU25" i="34"/>
  <c r="DU26" i="34"/>
  <c r="DU29" i="34"/>
  <c r="DU16" i="34"/>
  <c r="DU28" i="34"/>
  <c r="DU31" i="34"/>
  <c r="DU34" i="34"/>
  <c r="DU38" i="34"/>
  <c r="DU45" i="34"/>
  <c r="DU12" i="34"/>
  <c r="DU21" i="34"/>
  <c r="DU33" i="34"/>
  <c r="DU37" i="34"/>
  <c r="DU41" i="34"/>
  <c r="DU24" i="34"/>
  <c r="DU35" i="34"/>
  <c r="DU46" i="34"/>
  <c r="DU39" i="34"/>
  <c r="DU18" i="34"/>
  <c r="DU22" i="34"/>
  <c r="DU32" i="34"/>
  <c r="DU40" i="34"/>
  <c r="DU30" i="34"/>
  <c r="DU47" i="34"/>
  <c r="DQ50" i="34"/>
  <c r="DQ43" i="34"/>
  <c r="DQ42" i="34"/>
  <c r="DQ44" i="34"/>
  <c r="DQ16" i="34"/>
  <c r="DQ19" i="34"/>
  <c r="DQ22" i="34"/>
  <c r="DQ24" i="34"/>
  <c r="DQ27" i="34"/>
  <c r="DQ13" i="34"/>
  <c r="DQ18" i="34"/>
  <c r="DQ21" i="34"/>
  <c r="DQ28" i="34"/>
  <c r="DQ11" i="34"/>
  <c r="DQ12" i="34"/>
  <c r="DQ14" i="34"/>
  <c r="DQ30" i="34"/>
  <c r="DQ31" i="34"/>
  <c r="DQ32" i="34"/>
  <c r="DQ36" i="34"/>
  <c r="DQ40" i="34"/>
  <c r="DQ23" i="34"/>
  <c r="DQ26" i="34"/>
  <c r="DQ45" i="34"/>
  <c r="DQ20" i="34"/>
  <c r="DQ35" i="34"/>
  <c r="DQ46" i="34"/>
  <c r="DQ25" i="34"/>
  <c r="DQ49" i="34"/>
  <c r="DQ17" i="34"/>
  <c r="DQ33" i="34"/>
  <c r="DQ34" i="34"/>
  <c r="DQ41" i="34"/>
  <c r="DQ15" i="34"/>
  <c r="DQ29" i="34"/>
  <c r="DQ39" i="34"/>
  <c r="DK50" i="34"/>
  <c r="DK44" i="34"/>
  <c r="DK42" i="34"/>
  <c r="DK43" i="34"/>
  <c r="DK49" i="34"/>
  <c r="DK11" i="34"/>
  <c r="DK12" i="34"/>
  <c r="DK15" i="34"/>
  <c r="DK17" i="34"/>
  <c r="DK20" i="34"/>
  <c r="DK23" i="34"/>
  <c r="DK27" i="34"/>
  <c r="DK14" i="34"/>
  <c r="DK25" i="34"/>
  <c r="DK26" i="34"/>
  <c r="DK19" i="34"/>
  <c r="DK24" i="34"/>
  <c r="DK31" i="34"/>
  <c r="DK34" i="34"/>
  <c r="DK38" i="34"/>
  <c r="DK46" i="34"/>
  <c r="DK16" i="34"/>
  <c r="DK28" i="34"/>
  <c r="DK29" i="34"/>
  <c r="DK13" i="34"/>
  <c r="DK35" i="34"/>
  <c r="DK36" i="34"/>
  <c r="DK47" i="34"/>
  <c r="DK21" i="34"/>
  <c r="DK37" i="34"/>
  <c r="DK18" i="34"/>
  <c r="DK22" i="34"/>
  <c r="DK32" i="34"/>
  <c r="DK39" i="34"/>
  <c r="DK40" i="34"/>
  <c r="DG42" i="34"/>
  <c r="DG44" i="34"/>
  <c r="DG43" i="34"/>
  <c r="DG16" i="34"/>
  <c r="DG19" i="34"/>
  <c r="DG22" i="34"/>
  <c r="DG24" i="34"/>
  <c r="DG27" i="34"/>
  <c r="DG29" i="34"/>
  <c r="DG13" i="34"/>
  <c r="DG18" i="34"/>
  <c r="DG21" i="34"/>
  <c r="DG28" i="34"/>
  <c r="DG49" i="34"/>
  <c r="DG17" i="34"/>
  <c r="DG25" i="34"/>
  <c r="DG30" i="34"/>
  <c r="DG31" i="34"/>
  <c r="DG32" i="34"/>
  <c r="DG33" i="34"/>
  <c r="DG36" i="34"/>
  <c r="DG37" i="34"/>
  <c r="DG40" i="34"/>
  <c r="DG41" i="34"/>
  <c r="DG11" i="34"/>
  <c r="DG46" i="34"/>
  <c r="DG12" i="34"/>
  <c r="DG35" i="34"/>
  <c r="DG38" i="34"/>
  <c r="DG39" i="34"/>
  <c r="DG20" i="34"/>
  <c r="DG45" i="34"/>
  <c r="DG47" i="34"/>
  <c r="DG34" i="34"/>
  <c r="CX42" i="34"/>
  <c r="CX43" i="34"/>
  <c r="CX44" i="34"/>
  <c r="CX49" i="34"/>
  <c r="CX11" i="34"/>
  <c r="CX15" i="34"/>
  <c r="CX17" i="34"/>
  <c r="CX20" i="34"/>
  <c r="CX23" i="34"/>
  <c r="CX27" i="34"/>
  <c r="CX12" i="34"/>
  <c r="CX25" i="34"/>
  <c r="CX26" i="34"/>
  <c r="CX29" i="34"/>
  <c r="CX13" i="34"/>
  <c r="CX18" i="34"/>
  <c r="CX22" i="34"/>
  <c r="CX31" i="34"/>
  <c r="CX34" i="34"/>
  <c r="CX38" i="34"/>
  <c r="CX45" i="34"/>
  <c r="CX19" i="34"/>
  <c r="CX24" i="34"/>
  <c r="CX33" i="34"/>
  <c r="CX37" i="34"/>
  <c r="CX41" i="34"/>
  <c r="CX46" i="34"/>
  <c r="CX16" i="34"/>
  <c r="CX30" i="34"/>
  <c r="CX35" i="34"/>
  <c r="CX21" i="34"/>
  <c r="CX36" i="34"/>
  <c r="CX39" i="34"/>
  <c r="CX47" i="34"/>
  <c r="CT42" i="34"/>
  <c r="CT43" i="34"/>
  <c r="CT44" i="34"/>
  <c r="CT12" i="34"/>
  <c r="CT16" i="34"/>
  <c r="CT19" i="34"/>
  <c r="CT22" i="34"/>
  <c r="CT24" i="34"/>
  <c r="CT27" i="34"/>
  <c r="CT13" i="34"/>
  <c r="CT18" i="34"/>
  <c r="CT21" i="34"/>
  <c r="CT28" i="34"/>
  <c r="CT15" i="34"/>
  <c r="CT20" i="34"/>
  <c r="CT30" i="34"/>
  <c r="CT31" i="34"/>
  <c r="CT32" i="34"/>
  <c r="CT36" i="34"/>
  <c r="CT40" i="34"/>
  <c r="CT49" i="34"/>
  <c r="CT17" i="34"/>
  <c r="CT25" i="34"/>
  <c r="CT45" i="34"/>
  <c r="CT46" i="34"/>
  <c r="CT23" i="34"/>
  <c r="CT26" i="34"/>
  <c r="CT29" i="34"/>
  <c r="CT35" i="34"/>
  <c r="CT39" i="34"/>
  <c r="CT33" i="34"/>
  <c r="CT38" i="34"/>
  <c r="CT41" i="34"/>
  <c r="CG43" i="34"/>
  <c r="CG42" i="34"/>
  <c r="CG44" i="34"/>
  <c r="CG16" i="34"/>
  <c r="CG19" i="34"/>
  <c r="CG22" i="34"/>
  <c r="CG24" i="34"/>
  <c r="CG27" i="34"/>
  <c r="CG29" i="34"/>
  <c r="CG12" i="34"/>
  <c r="CG13" i="34"/>
  <c r="CG18" i="34"/>
  <c r="CG21" i="34"/>
  <c r="CG28" i="34"/>
  <c r="CG23" i="34"/>
  <c r="CG26" i="34"/>
  <c r="CG30" i="34"/>
  <c r="CG31" i="34"/>
  <c r="CG32" i="34"/>
  <c r="CG33" i="34"/>
  <c r="CG36" i="34"/>
  <c r="CG37" i="34"/>
  <c r="CG40" i="34"/>
  <c r="CG41" i="34"/>
  <c r="CG15" i="34"/>
  <c r="CG20" i="34"/>
  <c r="CG11" i="34"/>
  <c r="CG34" i="34"/>
  <c r="CG35" i="34"/>
  <c r="CG46" i="34"/>
  <c r="CG49" i="34"/>
  <c r="CG17" i="34"/>
  <c r="CG39" i="34"/>
  <c r="CG45" i="34"/>
  <c r="CG47" i="34"/>
  <c r="CG38" i="34"/>
  <c r="D19" i="34"/>
  <c r="L21" i="41"/>
  <c r="D17" i="34" s="1"/>
  <c r="CF41" i="34" s="1"/>
  <c r="EJ47" i="34"/>
  <c r="EF45" i="34"/>
  <c r="CM45" i="34"/>
  <c r="EJ37" i="34"/>
  <c r="CT37" i="34"/>
  <c r="CT34" i="34"/>
  <c r="DK33" i="34"/>
  <c r="CX28" i="34"/>
  <c r="EF16" i="34"/>
  <c r="DX39" i="34"/>
  <c r="DX12" i="34"/>
  <c r="DX38" i="34"/>
  <c r="DN42" i="34"/>
  <c r="DN43" i="34"/>
  <c r="DN35" i="34"/>
  <c r="DN20" i="34"/>
  <c r="DN36" i="34"/>
  <c r="DN26" i="34"/>
  <c r="DN13" i="34"/>
  <c r="CK30" i="34"/>
  <c r="DQ47" i="34"/>
  <c r="EF41" i="34"/>
  <c r="CX40" i="34"/>
  <c r="DU36" i="34"/>
  <c r="DK30" i="34"/>
  <c r="CG25" i="34"/>
  <c r="EF24" i="34"/>
  <c r="DG15" i="34"/>
  <c r="EO39" i="34"/>
  <c r="CM47" i="34"/>
  <c r="CM44" i="34"/>
  <c r="CM42" i="34"/>
  <c r="CM43" i="34"/>
  <c r="CM49" i="34"/>
  <c r="CM11" i="34"/>
  <c r="CM15" i="34"/>
  <c r="CM17" i="34"/>
  <c r="CM20" i="34"/>
  <c r="CM23" i="34"/>
  <c r="CM27" i="34"/>
  <c r="CM25" i="34"/>
  <c r="CM26" i="34"/>
  <c r="CM12" i="34"/>
  <c r="CM21" i="34"/>
  <c r="CM31" i="34"/>
  <c r="CM34" i="34"/>
  <c r="CM38" i="34"/>
  <c r="CM13" i="34"/>
  <c r="CM18" i="34"/>
  <c r="CM22" i="34"/>
  <c r="CM29" i="34"/>
  <c r="CM46" i="34"/>
  <c r="CM19" i="34"/>
  <c r="CM28" i="34"/>
  <c r="CM32" i="34"/>
  <c r="CM35" i="34"/>
  <c r="CM40" i="34"/>
  <c r="CM36" i="34"/>
  <c r="CM16" i="34"/>
  <c r="CM24" i="34"/>
  <c r="CM30" i="34"/>
  <c r="CM37" i="34"/>
  <c r="CM39" i="34"/>
  <c r="DX44" i="34"/>
  <c r="DX43" i="34"/>
  <c r="DX42" i="34"/>
  <c r="DX13" i="34"/>
  <c r="DX29" i="34"/>
  <c r="DX14" i="34"/>
  <c r="DX30" i="34"/>
  <c r="DX47" i="34"/>
  <c r="DX35" i="34"/>
  <c r="DX28" i="34"/>
  <c r="DX40" i="34"/>
  <c r="DX15" i="34"/>
  <c r="DX17" i="34"/>
  <c r="DX33" i="34"/>
  <c r="DX18" i="34"/>
  <c r="DX34" i="34"/>
  <c r="DX11" i="34"/>
  <c r="DX50" i="34"/>
  <c r="DX36" i="34"/>
  <c r="DX23" i="34"/>
  <c r="DX31" i="34"/>
  <c r="CK43" i="34"/>
  <c r="CK42" i="34"/>
  <c r="CK44" i="34"/>
  <c r="CK46" i="34"/>
  <c r="CK47" i="34"/>
  <c r="CK11" i="34"/>
  <c r="CK15" i="34"/>
  <c r="CK19" i="34"/>
  <c r="CK23" i="34"/>
  <c r="CK27" i="34"/>
  <c r="CK31" i="34"/>
  <c r="CK35" i="34"/>
  <c r="CK39" i="34"/>
  <c r="CK17" i="34"/>
  <c r="CK21" i="34"/>
  <c r="CK29" i="34"/>
  <c r="CK37" i="34"/>
  <c r="CK12" i="34"/>
  <c r="CK16" i="34"/>
  <c r="CK20" i="34"/>
  <c r="CK24" i="34"/>
  <c r="CK28" i="34"/>
  <c r="CK32" i="34"/>
  <c r="CK36" i="34"/>
  <c r="CK40" i="34"/>
  <c r="CK49" i="34"/>
  <c r="CK13" i="34"/>
  <c r="CK25" i="34"/>
  <c r="CK33" i="34"/>
  <c r="CK41" i="34"/>
  <c r="CK50" i="34"/>
  <c r="CT47" i="34"/>
  <c r="DK45" i="34"/>
  <c r="DQ37" i="34"/>
  <c r="EF33" i="34"/>
  <c r="CM33" i="34"/>
  <c r="CX32" i="34"/>
  <c r="DG23" i="34"/>
  <c r="DU19" i="34"/>
  <c r="CT11" i="34"/>
  <c r="EK17" i="34"/>
  <c r="EK43" i="34"/>
  <c r="EK42" i="34"/>
  <c r="EK44" i="34"/>
  <c r="EK28" i="34"/>
  <c r="EK37" i="34"/>
  <c r="EN44" i="34"/>
  <c r="EN43" i="34"/>
  <c r="EN42" i="34"/>
  <c r="EN27" i="34"/>
  <c r="EN33" i="34"/>
  <c r="EN37" i="34"/>
  <c r="EN41" i="34"/>
  <c r="EN47" i="34"/>
  <c r="EI44" i="34"/>
  <c r="EI42" i="34"/>
  <c r="EI43" i="34"/>
  <c r="EI29" i="34"/>
  <c r="EI45" i="34"/>
  <c r="EI46" i="34"/>
  <c r="EI27" i="34"/>
  <c r="EI33" i="34"/>
  <c r="EI37" i="34"/>
  <c r="EI41" i="34"/>
  <c r="EI47" i="34"/>
  <c r="EE42" i="34"/>
  <c r="EE44" i="34"/>
  <c r="EE43" i="34"/>
  <c r="EE29" i="34"/>
  <c r="EE45" i="34"/>
  <c r="EE46" i="34"/>
  <c r="EE47" i="34"/>
  <c r="DV42" i="34"/>
  <c r="DV43" i="34"/>
  <c r="DV44" i="34"/>
  <c r="DV29" i="34"/>
  <c r="DV27" i="34"/>
  <c r="DV33" i="34"/>
  <c r="DV37" i="34"/>
  <c r="DV41" i="34"/>
  <c r="DV47" i="34"/>
  <c r="DP44" i="34"/>
  <c r="DP43" i="34"/>
  <c r="DP42" i="34"/>
  <c r="DP12" i="34"/>
  <c r="DP29" i="34"/>
  <c r="DP45" i="34"/>
  <c r="DP27" i="34"/>
  <c r="DP33" i="34"/>
  <c r="DP37" i="34"/>
  <c r="DP41" i="34"/>
  <c r="DP47" i="34"/>
  <c r="DJ42" i="34"/>
  <c r="DJ43" i="34"/>
  <c r="DJ44" i="34"/>
  <c r="DJ29" i="34"/>
  <c r="DJ45" i="34"/>
  <c r="DJ47" i="34"/>
  <c r="DA43" i="34"/>
  <c r="DA42" i="34"/>
  <c r="DA44" i="34"/>
  <c r="DA46" i="34"/>
  <c r="DA47" i="34"/>
  <c r="CW43" i="34"/>
  <c r="CW42" i="34"/>
  <c r="CW44" i="34"/>
  <c r="CW29" i="34"/>
  <c r="CW27" i="34"/>
  <c r="CW33" i="34"/>
  <c r="CW37" i="34"/>
  <c r="CW41" i="34"/>
  <c r="CW46" i="34"/>
  <c r="CW47" i="34"/>
  <c r="CR44" i="34"/>
  <c r="CR43" i="34"/>
  <c r="CR42" i="34"/>
  <c r="CR29" i="34"/>
  <c r="CR45" i="34"/>
  <c r="CR46" i="34"/>
  <c r="CR12" i="34"/>
  <c r="CR27" i="34"/>
  <c r="CR33" i="34"/>
  <c r="CR37" i="34"/>
  <c r="CR41" i="34"/>
  <c r="CR47" i="34"/>
  <c r="CE44" i="34"/>
  <c r="CE42" i="34"/>
  <c r="CE43" i="34"/>
  <c r="CE12" i="34"/>
  <c r="CE46" i="34"/>
  <c r="DY43" i="34"/>
  <c r="DY42" i="34"/>
  <c r="DY44" i="34"/>
  <c r="CP30" i="34"/>
  <c r="CP24" i="34"/>
  <c r="EK33" i="34"/>
  <c r="EK32" i="34"/>
  <c r="EK30" i="34"/>
  <c r="EK40" i="34"/>
  <c r="EK18" i="34"/>
  <c r="EK35" i="34"/>
  <c r="EK19" i="34"/>
  <c r="EK46" i="34"/>
  <c r="EN46" i="34"/>
  <c r="DJ46" i="34"/>
  <c r="EN39" i="34"/>
  <c r="EI39" i="34"/>
  <c r="EE39" i="34"/>
  <c r="EA39" i="34"/>
  <c r="DV39" i="34"/>
  <c r="DP39" i="34"/>
  <c r="DJ39" i="34"/>
  <c r="DA39" i="34"/>
  <c r="CW39" i="34"/>
  <c r="CR39" i="34"/>
  <c r="CL39" i="34"/>
  <c r="CE39" i="34"/>
  <c r="EA31" i="34"/>
  <c r="DA31" i="34"/>
  <c r="CE31" i="34"/>
  <c r="CE29" i="34"/>
  <c r="EE27" i="34"/>
  <c r="CP28" i="34"/>
  <c r="CP42" i="34"/>
  <c r="CP43" i="34"/>
  <c r="CP44" i="34"/>
  <c r="EA44" i="34"/>
  <c r="EA42" i="34"/>
  <c r="EA43" i="34"/>
  <c r="EA12" i="34"/>
  <c r="EA47" i="34"/>
  <c r="CL42" i="34"/>
  <c r="CL43" i="34"/>
  <c r="CL44" i="34"/>
  <c r="CL29" i="34"/>
  <c r="CL46" i="34"/>
  <c r="CL45" i="34"/>
  <c r="DF42" i="34"/>
  <c r="DF43" i="34"/>
  <c r="DF44" i="34"/>
  <c r="CP25" i="34"/>
  <c r="CP18" i="34"/>
  <c r="CP19" i="34"/>
  <c r="EK22" i="34"/>
  <c r="EK21" i="34"/>
  <c r="EK25" i="34"/>
  <c r="EK34" i="34"/>
  <c r="EK13" i="34"/>
  <c r="EK31" i="34"/>
  <c r="EK15" i="34"/>
  <c r="EK38" i="34"/>
  <c r="DO12" i="34"/>
  <c r="DO42" i="34"/>
  <c r="DO44" i="34"/>
  <c r="DO43" i="34"/>
  <c r="DT44" i="34"/>
  <c r="DT43" i="34"/>
  <c r="DT42" i="34"/>
  <c r="DT46" i="34"/>
  <c r="DT11" i="34"/>
  <c r="DT12" i="34"/>
  <c r="DT16" i="34"/>
  <c r="DT20" i="34"/>
  <c r="DT24" i="34"/>
  <c r="DT28" i="34"/>
  <c r="DT32" i="34"/>
  <c r="DT36" i="34"/>
  <c r="CL47" i="34"/>
  <c r="CE47" i="34"/>
  <c r="EA45" i="34"/>
  <c r="DA45" i="34"/>
  <c r="CE45" i="34"/>
  <c r="EA41" i="34"/>
  <c r="DA41" i="34"/>
  <c r="CE41" i="34"/>
  <c r="EE37" i="34"/>
  <c r="DJ37" i="34"/>
  <c r="CL37" i="34"/>
  <c r="EA33" i="34"/>
  <c r="DA33" i="34"/>
  <c r="CE33" i="34"/>
  <c r="EE31" i="34"/>
  <c r="DJ31" i="34"/>
  <c r="CL31" i="34"/>
  <c r="DA27" i="34"/>
  <c r="CS46" i="34"/>
  <c r="CS43" i="34"/>
  <c r="CS42" i="34"/>
  <c r="CS44" i="34"/>
  <c r="EM42" i="34"/>
  <c r="EM44" i="34"/>
  <c r="EM43" i="34"/>
  <c r="EH42" i="34"/>
  <c r="EH44" i="34"/>
  <c r="EH43" i="34"/>
  <c r="ED42" i="34"/>
  <c r="ED43" i="34"/>
  <c r="ED44" i="34"/>
  <c r="DZ42" i="34"/>
  <c r="DZ43" i="34"/>
  <c r="DZ44" i="34"/>
  <c r="DS44" i="34"/>
  <c r="DS42" i="34"/>
  <c r="DS43" i="34"/>
  <c r="DM43" i="34"/>
  <c r="DM42" i="34"/>
  <c r="DM44" i="34"/>
  <c r="DH44" i="34"/>
  <c r="DH43" i="34"/>
  <c r="DH42" i="34"/>
  <c r="CZ44" i="34"/>
  <c r="CZ43" i="34"/>
  <c r="CZ42" i="34"/>
  <c r="CV44" i="34"/>
  <c r="CV43" i="34"/>
  <c r="CV42" i="34"/>
  <c r="CQ42" i="34"/>
  <c r="CQ44" i="34"/>
  <c r="CQ43" i="34"/>
  <c r="CJ44" i="34"/>
  <c r="CJ43" i="34"/>
  <c r="CJ42" i="34"/>
  <c r="EP42" i="34"/>
  <c r="EP43" i="34"/>
  <c r="EP44" i="34"/>
  <c r="EL42" i="34"/>
  <c r="EL43" i="34"/>
  <c r="EL44" i="34"/>
  <c r="EG45" i="34"/>
  <c r="EG43" i="34"/>
  <c r="EG42" i="34"/>
  <c r="EG44" i="34"/>
  <c r="EC43" i="34"/>
  <c r="EC42" i="34"/>
  <c r="EC44" i="34"/>
  <c r="DW42" i="34"/>
  <c r="DW44" i="34"/>
  <c r="DW43" i="34"/>
  <c r="DR12" i="34"/>
  <c r="DR42" i="34"/>
  <c r="DR44" i="34"/>
  <c r="DR43" i="34"/>
  <c r="DL44" i="34"/>
  <c r="DL43" i="34"/>
  <c r="DL42" i="34"/>
  <c r="DI12" i="34"/>
  <c r="DI43" i="34"/>
  <c r="DI42" i="34"/>
  <c r="DI44" i="34"/>
  <c r="CY42" i="34"/>
  <c r="CY44" i="34"/>
  <c r="CY43" i="34"/>
  <c r="CU44" i="34"/>
  <c r="CU42" i="34"/>
  <c r="CU43" i="34"/>
  <c r="CN44" i="34"/>
  <c r="CN43" i="34"/>
  <c r="CN42" i="34"/>
  <c r="CI42" i="34"/>
  <c r="CI44" i="34"/>
  <c r="CI43" i="34"/>
  <c r="EQ47" i="34"/>
  <c r="EQ44" i="34"/>
  <c r="EQ42" i="34"/>
  <c r="EQ43" i="34"/>
  <c r="CD32" i="34"/>
  <c r="CD17" i="34"/>
  <c r="CD31" i="34"/>
  <c r="CD30" i="34"/>
  <c r="CD23" i="34"/>
  <c r="CD14" i="34"/>
  <c r="CD13" i="34"/>
  <c r="CD11" i="34"/>
  <c r="CD29" i="34"/>
  <c r="CD24" i="34"/>
  <c r="CD20" i="34"/>
  <c r="L14" i="41"/>
  <c r="CC44" i="34"/>
  <c r="CC42" i="34"/>
  <c r="CC43" i="34"/>
  <c r="CC13" i="34"/>
  <c r="CC17" i="34"/>
  <c r="CC21" i="34"/>
  <c r="CC25" i="34"/>
  <c r="CC29" i="34"/>
  <c r="CC33" i="34"/>
  <c r="CC37" i="34"/>
  <c r="CC41" i="34"/>
  <c r="CC50" i="34"/>
  <c r="CC46" i="34"/>
  <c r="CC11" i="34"/>
  <c r="CC15" i="34"/>
  <c r="CC19" i="34"/>
  <c r="CC27" i="34"/>
  <c r="CC31" i="34"/>
  <c r="CC35" i="34"/>
  <c r="CC39" i="34"/>
  <c r="CC36" i="34"/>
  <c r="CC47" i="34"/>
  <c r="CC14" i="34"/>
  <c r="CC18" i="34"/>
  <c r="CC22" i="34"/>
  <c r="CC26" i="34"/>
  <c r="CC30" i="34"/>
  <c r="CC34" i="34"/>
  <c r="CC38" i="34"/>
  <c r="CC45" i="34"/>
  <c r="CC49" i="34"/>
  <c r="CC23" i="34"/>
  <c r="CC12" i="34"/>
  <c r="CC16" i="34"/>
  <c r="CC20" i="34"/>
  <c r="CC24" i="34"/>
  <c r="CC28" i="34"/>
  <c r="CC32" i="34"/>
  <c r="CC40" i="34"/>
  <c r="CD44" i="34"/>
  <c r="CD42" i="34"/>
  <c r="CD43" i="34"/>
  <c r="EL50" i="34"/>
  <c r="EL49" i="34"/>
  <c r="EL11" i="34"/>
  <c r="EL17" i="34"/>
  <c r="EL21" i="34"/>
  <c r="EL13" i="34"/>
  <c r="EL15" i="34"/>
  <c r="EL19" i="34"/>
  <c r="EL23" i="34"/>
  <c r="EL14" i="34"/>
  <c r="EL18" i="34"/>
  <c r="EL22" i="34"/>
  <c r="EL26" i="34"/>
  <c r="EL30" i="34"/>
  <c r="EL34" i="34"/>
  <c r="EL38" i="34"/>
  <c r="EL16" i="34"/>
  <c r="EL20" i="34"/>
  <c r="EL24" i="34"/>
  <c r="EL25" i="34"/>
  <c r="EL28" i="34"/>
  <c r="EL32" i="34"/>
  <c r="EL36" i="34"/>
  <c r="EL40" i="34"/>
  <c r="EL29" i="34"/>
  <c r="EL33" i="34"/>
  <c r="EL37" i="34"/>
  <c r="EL41" i="34"/>
  <c r="EL46" i="34"/>
  <c r="EC50" i="34"/>
  <c r="EC49" i="34"/>
  <c r="EC11" i="34"/>
  <c r="EC13" i="34"/>
  <c r="EC17" i="34"/>
  <c r="EC21" i="34"/>
  <c r="EC15" i="34"/>
  <c r="EC19" i="34"/>
  <c r="EC23" i="34"/>
  <c r="EC14" i="34"/>
  <c r="EC18" i="34"/>
  <c r="EC22" i="34"/>
  <c r="EC25" i="34"/>
  <c r="EC26" i="34"/>
  <c r="EC30" i="34"/>
  <c r="EC34" i="34"/>
  <c r="EC38" i="34"/>
  <c r="EC16" i="34"/>
  <c r="EC20" i="34"/>
  <c r="EC24" i="34"/>
  <c r="EC28" i="34"/>
  <c r="EC32" i="34"/>
  <c r="EC36" i="34"/>
  <c r="EC40" i="34"/>
  <c r="EC29" i="34"/>
  <c r="EC33" i="34"/>
  <c r="EC37" i="34"/>
  <c r="EC41" i="34"/>
  <c r="EC46" i="34"/>
  <c r="DW50" i="34"/>
  <c r="DW49" i="34"/>
  <c r="DW11" i="34"/>
  <c r="DW17" i="34"/>
  <c r="DW21" i="34"/>
  <c r="DW12" i="34"/>
  <c r="DW15" i="34"/>
  <c r="DW19" i="34"/>
  <c r="DW23" i="34"/>
  <c r="DW14" i="34"/>
  <c r="DW18" i="34"/>
  <c r="DW22" i="34"/>
  <c r="DW26" i="34"/>
  <c r="DW30" i="34"/>
  <c r="DW34" i="34"/>
  <c r="DW38" i="34"/>
  <c r="DW13" i="34"/>
  <c r="DW16" i="34"/>
  <c r="DW20" i="34"/>
  <c r="DW24" i="34"/>
  <c r="DW28" i="34"/>
  <c r="DW32" i="34"/>
  <c r="DW36" i="34"/>
  <c r="DW40" i="34"/>
  <c r="DW29" i="34"/>
  <c r="DW33" i="34"/>
  <c r="DW37" i="34"/>
  <c r="DW41" i="34"/>
  <c r="DL50" i="34"/>
  <c r="DL49" i="34"/>
  <c r="DL11" i="34"/>
  <c r="DL12" i="34"/>
  <c r="DL17" i="34"/>
  <c r="DL21" i="34"/>
  <c r="DL25" i="34"/>
  <c r="DL15" i="34"/>
  <c r="DL19" i="34"/>
  <c r="DL23" i="34"/>
  <c r="DL14" i="34"/>
  <c r="DL18" i="34"/>
  <c r="DL22" i="34"/>
  <c r="DL26" i="34"/>
  <c r="DL30" i="34"/>
  <c r="DL34" i="34"/>
  <c r="DL38" i="34"/>
  <c r="DL16" i="34"/>
  <c r="DL20" i="34"/>
  <c r="DL24" i="34"/>
  <c r="DL28" i="34"/>
  <c r="DL32" i="34"/>
  <c r="DL36" i="34"/>
  <c r="DL40" i="34"/>
  <c r="DL29" i="34"/>
  <c r="DL33" i="34"/>
  <c r="DL37" i="34"/>
  <c r="DL41" i="34"/>
  <c r="DL13" i="34"/>
  <c r="DL45" i="34"/>
  <c r="DL46" i="34"/>
  <c r="CY50" i="34"/>
  <c r="CY49" i="34"/>
  <c r="CY11" i="34"/>
  <c r="CY14" i="34"/>
  <c r="CY17" i="34"/>
  <c r="CY21" i="34"/>
  <c r="CY25" i="34"/>
  <c r="CY12" i="34"/>
  <c r="CY15" i="34"/>
  <c r="CY19" i="34"/>
  <c r="CY23" i="34"/>
  <c r="CY13" i="34"/>
  <c r="CY18" i="34"/>
  <c r="CY22" i="34"/>
  <c r="CY26" i="34"/>
  <c r="CY30" i="34"/>
  <c r="CY34" i="34"/>
  <c r="CY38" i="34"/>
  <c r="CY16" i="34"/>
  <c r="CY20" i="34"/>
  <c r="CY24" i="34"/>
  <c r="CY28" i="34"/>
  <c r="CY32" i="34"/>
  <c r="CY36" i="34"/>
  <c r="CY40" i="34"/>
  <c r="CY29" i="34"/>
  <c r="CY33" i="34"/>
  <c r="CY37" i="34"/>
  <c r="CY41" i="34"/>
  <c r="CY45" i="34"/>
  <c r="CU50" i="34"/>
  <c r="CU49" i="34"/>
  <c r="CU11" i="34"/>
  <c r="CU17" i="34"/>
  <c r="CU21" i="34"/>
  <c r="CU25" i="34"/>
  <c r="CU13" i="34"/>
  <c r="CU15" i="34"/>
  <c r="CU19" i="34"/>
  <c r="CU23" i="34"/>
  <c r="CU14" i="34"/>
  <c r="CU18" i="34"/>
  <c r="CU22" i="34"/>
  <c r="CU26" i="34"/>
  <c r="CU30" i="34"/>
  <c r="CU34" i="34"/>
  <c r="CU38" i="34"/>
  <c r="CU16" i="34"/>
  <c r="CU20" i="34"/>
  <c r="CU24" i="34"/>
  <c r="CU28" i="34"/>
  <c r="CU32" i="34"/>
  <c r="CU36" i="34"/>
  <c r="CU40" i="34"/>
  <c r="CU29" i="34"/>
  <c r="CU33" i="34"/>
  <c r="CU37" i="34"/>
  <c r="CU41" i="34"/>
  <c r="CU45" i="34"/>
  <c r="CI50" i="34"/>
  <c r="CI49" i="34"/>
  <c r="CI11" i="34"/>
  <c r="CI13" i="34"/>
  <c r="CI17" i="34"/>
  <c r="CI21" i="34"/>
  <c r="CI25" i="34"/>
  <c r="CI15" i="34"/>
  <c r="CI19" i="34"/>
  <c r="CI23" i="34"/>
  <c r="CI14" i="34"/>
  <c r="CI18" i="34"/>
  <c r="CI22" i="34"/>
  <c r="CI26" i="34"/>
  <c r="CI30" i="34"/>
  <c r="CI34" i="34"/>
  <c r="CI38" i="34"/>
  <c r="CI45" i="34"/>
  <c r="CI16" i="34"/>
  <c r="CI20" i="34"/>
  <c r="CI24" i="34"/>
  <c r="CI28" i="34"/>
  <c r="CI32" i="34"/>
  <c r="CI36" i="34"/>
  <c r="CI40" i="34"/>
  <c r="CI29" i="34"/>
  <c r="CI33" i="34"/>
  <c r="CI37" i="34"/>
  <c r="CI41" i="34"/>
  <c r="CI46" i="34"/>
  <c r="CO50" i="34"/>
  <c r="EL12" i="34"/>
  <c r="EC12" i="34"/>
  <c r="CU12" i="34"/>
  <c r="CI12" i="34"/>
  <c r="EQ19" i="34"/>
  <c r="EQ29" i="34"/>
  <c r="DO50" i="34"/>
  <c r="DO34" i="34"/>
  <c r="DO23" i="34"/>
  <c r="DO13" i="34"/>
  <c r="EL45" i="34"/>
  <c r="EC45" i="34"/>
  <c r="DW45" i="34"/>
  <c r="EP50" i="34"/>
  <c r="EP49" i="34"/>
  <c r="EP13" i="34"/>
  <c r="EP16" i="34"/>
  <c r="EP20" i="34"/>
  <c r="EP24" i="34"/>
  <c r="EP11" i="34"/>
  <c r="EP14" i="34"/>
  <c r="EP18" i="34"/>
  <c r="EP22" i="34"/>
  <c r="EP17" i="34"/>
  <c r="EP21" i="34"/>
  <c r="EP25" i="34"/>
  <c r="EP29" i="34"/>
  <c r="EP33" i="34"/>
  <c r="EP37" i="34"/>
  <c r="EP41" i="34"/>
  <c r="EP12" i="34"/>
  <c r="EP15" i="34"/>
  <c r="EP19" i="34"/>
  <c r="EP23" i="34"/>
  <c r="EP27" i="34"/>
  <c r="EP31" i="34"/>
  <c r="EP35" i="34"/>
  <c r="EP39" i="34"/>
  <c r="EP28" i="34"/>
  <c r="EP32" i="34"/>
  <c r="EP36" i="34"/>
  <c r="EP40" i="34"/>
  <c r="EP45" i="34"/>
  <c r="EG50" i="34"/>
  <c r="EG49" i="34"/>
  <c r="EG11" i="34"/>
  <c r="EG12" i="34"/>
  <c r="EG17" i="34"/>
  <c r="EG21" i="34"/>
  <c r="EG15" i="34"/>
  <c r="EG19" i="34"/>
  <c r="EG23" i="34"/>
  <c r="EG14" i="34"/>
  <c r="EG18" i="34"/>
  <c r="EG22" i="34"/>
  <c r="EG26" i="34"/>
  <c r="EG30" i="34"/>
  <c r="EG34" i="34"/>
  <c r="EG38" i="34"/>
  <c r="EG16" i="34"/>
  <c r="EG20" i="34"/>
  <c r="EG24" i="34"/>
  <c r="EG28" i="34"/>
  <c r="EG32" i="34"/>
  <c r="EG36" i="34"/>
  <c r="EG40" i="34"/>
  <c r="EG29" i="34"/>
  <c r="EG33" i="34"/>
  <c r="EG37" i="34"/>
  <c r="EG41" i="34"/>
  <c r="EG46" i="34"/>
  <c r="DR50" i="34"/>
  <c r="DR49" i="34"/>
  <c r="DR11" i="34"/>
  <c r="DR17" i="34"/>
  <c r="DR21" i="34"/>
  <c r="DR25" i="34"/>
  <c r="DR13" i="34"/>
  <c r="DR15" i="34"/>
  <c r="DR19" i="34"/>
  <c r="DR23" i="34"/>
  <c r="DR14" i="34"/>
  <c r="DR18" i="34"/>
  <c r="DR22" i="34"/>
  <c r="DR26" i="34"/>
  <c r="DR30" i="34"/>
  <c r="DR34" i="34"/>
  <c r="DR38" i="34"/>
  <c r="DR16" i="34"/>
  <c r="DR20" i="34"/>
  <c r="DR24" i="34"/>
  <c r="DR28" i="34"/>
  <c r="DR32" i="34"/>
  <c r="DR36" i="34"/>
  <c r="DR40" i="34"/>
  <c r="DR29" i="34"/>
  <c r="DR33" i="34"/>
  <c r="DR37" i="34"/>
  <c r="DR41" i="34"/>
  <c r="DR45" i="34"/>
  <c r="DI50" i="34"/>
  <c r="DI49" i="34"/>
  <c r="DI11" i="34"/>
  <c r="DI13" i="34"/>
  <c r="DI17" i="34"/>
  <c r="DI21" i="34"/>
  <c r="DI25" i="34"/>
  <c r="DI15" i="34"/>
  <c r="DI19" i="34"/>
  <c r="DI23" i="34"/>
  <c r="DI14" i="34"/>
  <c r="DI18" i="34"/>
  <c r="DI22" i="34"/>
  <c r="DI26" i="34"/>
  <c r="DI30" i="34"/>
  <c r="DI34" i="34"/>
  <c r="DI38" i="34"/>
  <c r="DI16" i="34"/>
  <c r="DI20" i="34"/>
  <c r="DI24" i="34"/>
  <c r="DI28" i="34"/>
  <c r="DI32" i="34"/>
  <c r="DI36" i="34"/>
  <c r="DI40" i="34"/>
  <c r="DI29" i="34"/>
  <c r="DI33" i="34"/>
  <c r="DI37" i="34"/>
  <c r="DI41" i="34"/>
  <c r="DI46" i="34"/>
  <c r="DI45" i="34"/>
  <c r="CN50" i="34"/>
  <c r="CN49" i="34"/>
  <c r="CN11" i="34"/>
  <c r="CN12" i="34"/>
  <c r="CN17" i="34"/>
  <c r="CN21" i="34"/>
  <c r="CN25" i="34"/>
  <c r="CN14" i="34"/>
  <c r="CN15" i="34"/>
  <c r="CN19" i="34"/>
  <c r="CN23" i="34"/>
  <c r="CN18" i="34"/>
  <c r="CN22" i="34"/>
  <c r="CN26" i="34"/>
  <c r="CN30" i="34"/>
  <c r="CN34" i="34"/>
  <c r="CN38" i="34"/>
  <c r="CN16" i="34"/>
  <c r="CN20" i="34"/>
  <c r="CN24" i="34"/>
  <c r="CN28" i="34"/>
  <c r="CN32" i="34"/>
  <c r="CN36" i="34"/>
  <c r="CN40" i="34"/>
  <c r="CN13" i="34"/>
  <c r="CN29" i="34"/>
  <c r="CN33" i="34"/>
  <c r="CN37" i="34"/>
  <c r="CN41" i="34"/>
  <c r="CN45" i="34"/>
  <c r="EQ12" i="34"/>
  <c r="EQ38" i="34"/>
  <c r="EQ34" i="34"/>
  <c r="EQ30" i="34"/>
  <c r="EQ26" i="34"/>
  <c r="EQ22" i="34"/>
  <c r="EQ18" i="34"/>
  <c r="EQ14" i="34"/>
  <c r="EQ25" i="34"/>
  <c r="EQ41" i="34"/>
  <c r="EQ15" i="34"/>
  <c r="EQ31" i="34"/>
  <c r="EQ45" i="34"/>
  <c r="EQ36" i="34"/>
  <c r="EQ28" i="34"/>
  <c r="EQ20" i="34"/>
  <c r="EQ21" i="34"/>
  <c r="EQ37" i="34"/>
  <c r="EQ27" i="34"/>
  <c r="EQ46" i="34"/>
  <c r="EQ49" i="34"/>
  <c r="EQ23" i="34"/>
  <c r="EQ33" i="34"/>
  <c r="EQ50" i="34"/>
  <c r="EP47" i="34"/>
  <c r="EQ39" i="34"/>
  <c r="EQ17" i="34"/>
  <c r="CP16" i="34"/>
  <c r="CP17" i="34"/>
  <c r="CP38" i="34"/>
  <c r="CP37" i="34"/>
  <c r="CP11" i="34"/>
  <c r="CP14" i="34"/>
  <c r="CP36" i="34"/>
  <c r="CP33" i="34"/>
  <c r="CP26" i="34"/>
  <c r="CP15" i="34"/>
  <c r="CP31" i="34"/>
  <c r="CP13" i="34"/>
  <c r="CP34" i="34"/>
  <c r="CP20" i="34"/>
  <c r="CP41" i="34"/>
  <c r="CP22" i="34"/>
  <c r="DO47" i="34"/>
  <c r="DO14" i="34"/>
  <c r="DO19" i="34"/>
  <c r="DO25" i="34"/>
  <c r="DO30" i="34"/>
  <c r="DO35" i="34"/>
  <c r="DO41" i="34"/>
  <c r="DO49" i="34"/>
  <c r="DO28" i="34"/>
  <c r="DO46" i="34"/>
  <c r="DO15" i="34"/>
  <c r="DO21" i="34"/>
  <c r="DO26" i="34"/>
  <c r="DO31" i="34"/>
  <c r="DO37" i="34"/>
  <c r="DO45" i="34"/>
  <c r="DO40" i="34"/>
  <c r="DO24" i="34"/>
  <c r="EG25" i="34"/>
  <c r="EN50" i="34"/>
  <c r="EN49" i="34"/>
  <c r="EN13" i="34"/>
  <c r="EN12" i="34"/>
  <c r="EN15" i="34"/>
  <c r="EN19" i="34"/>
  <c r="EN23" i="34"/>
  <c r="EN17" i="34"/>
  <c r="EN21" i="34"/>
  <c r="EN25" i="34"/>
  <c r="EN16" i="34"/>
  <c r="EN20" i="34"/>
  <c r="EN24" i="34"/>
  <c r="EN28" i="34"/>
  <c r="EN32" i="34"/>
  <c r="EN36" i="34"/>
  <c r="EN40" i="34"/>
  <c r="EN11" i="34"/>
  <c r="EN14" i="34"/>
  <c r="EN18" i="34"/>
  <c r="EN22" i="34"/>
  <c r="EN26" i="34"/>
  <c r="EN30" i="34"/>
  <c r="EN34" i="34"/>
  <c r="EN38" i="34"/>
  <c r="EI50" i="34"/>
  <c r="EI49" i="34"/>
  <c r="EI13" i="34"/>
  <c r="EI15" i="34"/>
  <c r="EI19" i="34"/>
  <c r="EI23" i="34"/>
  <c r="EI11" i="34"/>
  <c r="EI17" i="34"/>
  <c r="EI21" i="34"/>
  <c r="EI25" i="34"/>
  <c r="EI16" i="34"/>
  <c r="EI20" i="34"/>
  <c r="EI24" i="34"/>
  <c r="EI28" i="34"/>
  <c r="EI32" i="34"/>
  <c r="EI36" i="34"/>
  <c r="EI40" i="34"/>
  <c r="EI14" i="34"/>
  <c r="EI18" i="34"/>
  <c r="EI22" i="34"/>
  <c r="EI26" i="34"/>
  <c r="EI30" i="34"/>
  <c r="EI34" i="34"/>
  <c r="EI38" i="34"/>
  <c r="EE50" i="34"/>
  <c r="EE49" i="34"/>
  <c r="EE13" i="34"/>
  <c r="EE15" i="34"/>
  <c r="EE19" i="34"/>
  <c r="EE23" i="34"/>
  <c r="EE12" i="34"/>
  <c r="EE17" i="34"/>
  <c r="EE21" i="34"/>
  <c r="EE25" i="34"/>
  <c r="EE16" i="34"/>
  <c r="EE20" i="34"/>
  <c r="EE24" i="34"/>
  <c r="EE28" i="34"/>
  <c r="EE32" i="34"/>
  <c r="EE36" i="34"/>
  <c r="EE40" i="34"/>
  <c r="EE14" i="34"/>
  <c r="EE18" i="34"/>
  <c r="EE22" i="34"/>
  <c r="EE26" i="34"/>
  <c r="EE30" i="34"/>
  <c r="EE34" i="34"/>
  <c r="EE38" i="34"/>
  <c r="EA50" i="34"/>
  <c r="EA49" i="34"/>
  <c r="EA13" i="34"/>
  <c r="EA11" i="34"/>
  <c r="EA15" i="34"/>
  <c r="EA19" i="34"/>
  <c r="EA23" i="34"/>
  <c r="EA17" i="34"/>
  <c r="EA21" i="34"/>
  <c r="EA25" i="34"/>
  <c r="EA16" i="34"/>
  <c r="EA20" i="34"/>
  <c r="EA24" i="34"/>
  <c r="EA28" i="34"/>
  <c r="EA32" i="34"/>
  <c r="EA36" i="34"/>
  <c r="EA40" i="34"/>
  <c r="EA14" i="34"/>
  <c r="EA18" i="34"/>
  <c r="EA22" i="34"/>
  <c r="EA26" i="34"/>
  <c r="EA30" i="34"/>
  <c r="EA34" i="34"/>
  <c r="EA38" i="34"/>
  <c r="DV50" i="34"/>
  <c r="DV49" i="34"/>
  <c r="DV13" i="34"/>
  <c r="DV12" i="34"/>
  <c r="DV15" i="34"/>
  <c r="DV19" i="34"/>
  <c r="DV23" i="34"/>
  <c r="DV17" i="34"/>
  <c r="DV21" i="34"/>
  <c r="DV25" i="34"/>
  <c r="DV11" i="34"/>
  <c r="DV16" i="34"/>
  <c r="DV20" i="34"/>
  <c r="DV24" i="34"/>
  <c r="DV28" i="34"/>
  <c r="DV32" i="34"/>
  <c r="DV36" i="34"/>
  <c r="DV40" i="34"/>
  <c r="DV14" i="34"/>
  <c r="DV18" i="34"/>
  <c r="DV22" i="34"/>
  <c r="DV26" i="34"/>
  <c r="DV30" i="34"/>
  <c r="DV34" i="34"/>
  <c r="DV38" i="34"/>
  <c r="DP50" i="34"/>
  <c r="DP49" i="34"/>
  <c r="DP13" i="34"/>
  <c r="DP15" i="34"/>
  <c r="DP19" i="34"/>
  <c r="DP23" i="34"/>
  <c r="DP11" i="34"/>
  <c r="DP17" i="34"/>
  <c r="DP21" i="34"/>
  <c r="DP25" i="34"/>
  <c r="DP16" i="34"/>
  <c r="DP20" i="34"/>
  <c r="DP24" i="34"/>
  <c r="DP28" i="34"/>
  <c r="DP32" i="34"/>
  <c r="DP36" i="34"/>
  <c r="DP40" i="34"/>
  <c r="DP14" i="34"/>
  <c r="DP18" i="34"/>
  <c r="DP22" i="34"/>
  <c r="DP26" i="34"/>
  <c r="DP30" i="34"/>
  <c r="DP34" i="34"/>
  <c r="DP38" i="34"/>
  <c r="DJ50" i="34"/>
  <c r="DJ11" i="34"/>
  <c r="DJ49" i="34"/>
  <c r="DJ13" i="34"/>
  <c r="DJ15" i="34"/>
  <c r="DJ19" i="34"/>
  <c r="DJ23" i="34"/>
  <c r="DJ12" i="34"/>
  <c r="DJ17" i="34"/>
  <c r="DJ21" i="34"/>
  <c r="DJ25" i="34"/>
  <c r="DJ16" i="34"/>
  <c r="DJ20" i="34"/>
  <c r="DJ24" i="34"/>
  <c r="DJ28" i="34"/>
  <c r="DJ32" i="34"/>
  <c r="DJ36" i="34"/>
  <c r="DJ40" i="34"/>
  <c r="DJ14" i="34"/>
  <c r="DJ18" i="34"/>
  <c r="DJ22" i="34"/>
  <c r="DJ26" i="34"/>
  <c r="DJ30" i="34"/>
  <c r="DJ34" i="34"/>
  <c r="DJ38" i="34"/>
  <c r="DA50" i="34"/>
  <c r="DA11" i="34"/>
  <c r="DA49" i="34"/>
  <c r="DA13" i="34"/>
  <c r="DA15" i="34"/>
  <c r="DA19" i="34"/>
  <c r="DA23" i="34"/>
  <c r="DA14" i="34"/>
  <c r="DA17" i="34"/>
  <c r="DA21" i="34"/>
  <c r="DA25" i="34"/>
  <c r="DA16" i="34"/>
  <c r="DA20" i="34"/>
  <c r="DA24" i="34"/>
  <c r="DA28" i="34"/>
  <c r="DA32" i="34"/>
  <c r="DA36" i="34"/>
  <c r="DA40" i="34"/>
  <c r="DA18" i="34"/>
  <c r="DA22" i="34"/>
  <c r="DA26" i="34"/>
  <c r="DA30" i="34"/>
  <c r="DA34" i="34"/>
  <c r="DA38" i="34"/>
  <c r="CW50" i="34"/>
  <c r="CW11" i="34"/>
  <c r="CW49" i="34"/>
  <c r="CW13" i="34"/>
  <c r="CW12" i="34"/>
  <c r="CW15" i="34"/>
  <c r="CW19" i="34"/>
  <c r="CW23" i="34"/>
  <c r="CW17" i="34"/>
  <c r="CW21" i="34"/>
  <c r="CW25" i="34"/>
  <c r="CW16" i="34"/>
  <c r="CW20" i="34"/>
  <c r="CW24" i="34"/>
  <c r="CW28" i="34"/>
  <c r="CW32" i="34"/>
  <c r="CW36" i="34"/>
  <c r="CW40" i="34"/>
  <c r="CW14" i="34"/>
  <c r="CW18" i="34"/>
  <c r="CW22" i="34"/>
  <c r="CW26" i="34"/>
  <c r="CW30" i="34"/>
  <c r="CW34" i="34"/>
  <c r="CW38" i="34"/>
  <c r="CR50" i="34"/>
  <c r="CR11" i="34"/>
  <c r="CR49" i="34"/>
  <c r="CR13" i="34"/>
  <c r="CR14" i="34"/>
  <c r="CR15" i="34"/>
  <c r="CR19" i="34"/>
  <c r="CR23" i="34"/>
  <c r="CR17" i="34"/>
  <c r="CR21" i="34"/>
  <c r="CR25" i="34"/>
  <c r="CR16" i="34"/>
  <c r="CR20" i="34"/>
  <c r="CR24" i="34"/>
  <c r="CR28" i="34"/>
  <c r="CR32" i="34"/>
  <c r="CR36" i="34"/>
  <c r="CR40" i="34"/>
  <c r="CR18" i="34"/>
  <c r="CR22" i="34"/>
  <c r="CR26" i="34"/>
  <c r="CR30" i="34"/>
  <c r="CR34" i="34"/>
  <c r="CR38" i="34"/>
  <c r="CL50" i="34"/>
  <c r="CL11" i="34"/>
  <c r="CL49" i="34"/>
  <c r="CL13" i="34"/>
  <c r="CL15" i="34"/>
  <c r="CL19" i="34"/>
  <c r="CL23" i="34"/>
  <c r="CL12" i="34"/>
  <c r="CL17" i="34"/>
  <c r="CL21" i="34"/>
  <c r="CL25" i="34"/>
  <c r="CL16" i="34"/>
  <c r="CL20" i="34"/>
  <c r="CL24" i="34"/>
  <c r="CL28" i="34"/>
  <c r="CL32" i="34"/>
  <c r="CL36" i="34"/>
  <c r="CL40" i="34"/>
  <c r="CL14" i="34"/>
  <c r="CL18" i="34"/>
  <c r="CL22" i="34"/>
  <c r="CL26" i="34"/>
  <c r="CL30" i="34"/>
  <c r="CL34" i="34"/>
  <c r="CL38" i="34"/>
  <c r="CE50" i="34"/>
  <c r="CE11" i="34"/>
  <c r="CE49" i="34"/>
  <c r="CE13" i="34"/>
  <c r="CE15" i="34"/>
  <c r="CE19" i="34"/>
  <c r="CE23" i="34"/>
  <c r="CE14" i="34"/>
  <c r="CE17" i="34"/>
  <c r="CE21" i="34"/>
  <c r="CE25" i="34"/>
  <c r="CE16" i="34"/>
  <c r="CE20" i="34"/>
  <c r="CE24" i="34"/>
  <c r="CE28" i="34"/>
  <c r="CE32" i="34"/>
  <c r="CE36" i="34"/>
  <c r="CE40" i="34"/>
  <c r="CE18" i="34"/>
  <c r="CE22" i="34"/>
  <c r="CE26" i="34"/>
  <c r="CE30" i="34"/>
  <c r="CE34" i="34"/>
  <c r="CE38" i="34"/>
  <c r="EE11" i="34"/>
  <c r="EO14" i="34"/>
  <c r="EO18" i="34"/>
  <c r="EO22" i="34"/>
  <c r="EO26" i="34"/>
  <c r="EO30" i="34"/>
  <c r="EO34" i="34"/>
  <c r="EO38" i="34"/>
  <c r="EO45" i="34"/>
  <c r="EO50" i="34"/>
  <c r="EO12" i="34"/>
  <c r="EO16" i="34"/>
  <c r="EO20" i="34"/>
  <c r="EO24" i="34"/>
  <c r="EO28" i="34"/>
  <c r="EO32" i="34"/>
  <c r="EO36" i="34"/>
  <c r="EO40" i="34"/>
  <c r="EO47" i="34"/>
  <c r="DG50" i="34"/>
  <c r="DG14" i="34"/>
  <c r="CX50" i="34"/>
  <c r="CX14" i="34"/>
  <c r="CT50" i="34"/>
  <c r="CT14" i="34"/>
  <c r="CM50" i="34"/>
  <c r="CM14" i="34"/>
  <c r="CG50" i="34"/>
  <c r="CG14" i="34"/>
  <c r="EM50" i="34"/>
  <c r="EM12" i="34"/>
  <c r="EH50" i="34"/>
  <c r="EH12" i="34"/>
  <c r="ED50" i="34"/>
  <c r="ED12" i="34"/>
  <c r="DZ50" i="34"/>
  <c r="DZ12" i="34"/>
  <c r="DS50" i="34"/>
  <c r="DS12" i="34"/>
  <c r="DM50" i="34"/>
  <c r="DM12" i="34"/>
  <c r="DH50" i="34"/>
  <c r="DH12" i="34"/>
  <c r="CZ50" i="34"/>
  <c r="CZ12" i="34"/>
  <c r="CV50" i="34"/>
  <c r="CV12" i="34"/>
  <c r="CQ50" i="34"/>
  <c r="CQ12" i="34"/>
  <c r="CJ50" i="34"/>
  <c r="CJ12" i="34"/>
  <c r="CD50" i="34"/>
  <c r="CD12" i="34"/>
  <c r="BH61" i="55"/>
  <c r="I184" i="55"/>
  <c r="R15" i="44" s="1"/>
  <c r="T52" i="44"/>
  <c r="DN19" i="34" l="1"/>
  <c r="DN45" i="34"/>
  <c r="DN40" i="34"/>
  <c r="DN22" i="34"/>
  <c r="DN14" i="34"/>
  <c r="DN21" i="34"/>
  <c r="DN30" i="34"/>
  <c r="DN17" i="34"/>
  <c r="CP45" i="34"/>
  <c r="DN37" i="34"/>
  <c r="CP39" i="34"/>
  <c r="CP21" i="34"/>
  <c r="DN27" i="34"/>
  <c r="DN46" i="34"/>
  <c r="DN33" i="34"/>
  <c r="DN11" i="34"/>
  <c r="DN24" i="34"/>
  <c r="DN47" i="34"/>
  <c r="CO43" i="34"/>
  <c r="DN32" i="34"/>
  <c r="DN12" i="34"/>
  <c r="L62" i="41"/>
  <c r="CP29" i="34"/>
  <c r="DN31" i="34"/>
  <c r="CP47" i="34"/>
  <c r="DN38" i="34"/>
  <c r="DN15" i="34"/>
  <c r="CP35" i="34"/>
  <c r="DN18" i="34"/>
  <c r="DN16" i="34"/>
  <c r="DN29" i="34"/>
  <c r="DN25" i="34"/>
  <c r="CP12" i="34"/>
  <c r="CP40" i="34"/>
  <c r="CP27" i="34"/>
  <c r="DN49" i="34"/>
  <c r="DN44" i="34"/>
  <c r="CP49" i="34"/>
  <c r="DN23" i="34"/>
  <c r="L13" i="41"/>
  <c r="D12" i="34" s="1"/>
  <c r="ES44" i="34"/>
  <c r="H48" i="44" s="1"/>
  <c r="ES50" i="34"/>
  <c r="F35" i="44" s="1"/>
  <c r="F52" i="44" s="1"/>
  <c r="CF34" i="34"/>
  <c r="CO45" i="34"/>
  <c r="CO27" i="34"/>
  <c r="CO39" i="34"/>
  <c r="CO41" i="34"/>
  <c r="CO33" i="34"/>
  <c r="CO12" i="34"/>
  <c r="CO24" i="34"/>
  <c r="CO17" i="34"/>
  <c r="CO28" i="34"/>
  <c r="CO32" i="34"/>
  <c r="CO47" i="34"/>
  <c r="CO15" i="34"/>
  <c r="CO34" i="34"/>
  <c r="CO23" i="34"/>
  <c r="CO18" i="34"/>
  <c r="CO36" i="34"/>
  <c r="CO40" i="34"/>
  <c r="CO38" i="34"/>
  <c r="CO37" i="34"/>
  <c r="CO19" i="34"/>
  <c r="CO46" i="34"/>
  <c r="CO30" i="34"/>
  <c r="CO29" i="34"/>
  <c r="CO11" i="34"/>
  <c r="CO16" i="34"/>
  <c r="CO26" i="34"/>
  <c r="CO25" i="34"/>
  <c r="CO44" i="34"/>
  <c r="CO22" i="34"/>
  <c r="CO21" i="34"/>
  <c r="CO42" i="34"/>
  <c r="CO20" i="34"/>
  <c r="CO31" i="34"/>
  <c r="CO49" i="34"/>
  <c r="CO14" i="34"/>
  <c r="CO13" i="34"/>
  <c r="ES21" i="34"/>
  <c r="ES49" i="34"/>
  <c r="G35" i="44" s="1"/>
  <c r="ES40" i="34"/>
  <c r="ES16" i="34"/>
  <c r="ES47" i="34"/>
  <c r="ES39" i="34"/>
  <c r="ES41" i="34"/>
  <c r="H45" i="44" s="1"/>
  <c r="J45" i="44" s="1"/>
  <c r="ES35" i="34"/>
  <c r="H39" i="44" s="1"/>
  <c r="J39" i="44" s="1"/>
  <c r="ES26" i="34"/>
  <c r="ES36" i="34"/>
  <c r="ES15" i="34"/>
  <c r="ES34" i="34"/>
  <c r="H38" i="44" s="1"/>
  <c r="J38" i="44" s="1"/>
  <c r="ES28" i="34"/>
  <c r="ES25" i="34"/>
  <c r="ES31" i="34"/>
  <c r="ES45" i="34"/>
  <c r="ES46" i="34"/>
  <c r="ES38" i="34"/>
  <c r="ES33" i="34"/>
  <c r="ES22" i="34"/>
  <c r="ES37" i="34"/>
  <c r="ES24" i="34"/>
  <c r="ES19" i="34"/>
  <c r="ES20" i="34"/>
  <c r="ES13" i="34"/>
  <c r="ES43" i="34"/>
  <c r="H47" i="44" s="1"/>
  <c r="ES14" i="34"/>
  <c r="ES17" i="34"/>
  <c r="ES12" i="34"/>
  <c r="ES42" i="34"/>
  <c r="H46" i="44" s="1"/>
  <c r="ES29" i="34"/>
  <c r="H33" i="44" s="1"/>
  <c r="J33" i="44" s="1"/>
  <c r="ES23" i="34"/>
  <c r="ES32" i="34"/>
  <c r="ES11" i="34"/>
  <c r="ES30" i="34"/>
  <c r="H34" i="44" s="1"/>
  <c r="J34" i="44" s="1"/>
  <c r="ES18" i="34"/>
  <c r="ES27" i="34"/>
  <c r="H31" i="44" s="1"/>
  <c r="J31" i="44" s="1"/>
  <c r="DT48" i="34"/>
  <c r="EK48" i="34"/>
  <c r="DF48" i="34"/>
  <c r="DX48" i="34"/>
  <c r="EB48" i="34"/>
  <c r="EJ48" i="34"/>
  <c r="CS48" i="34"/>
  <c r="CZ48" i="34"/>
  <c r="CF31" i="34"/>
  <c r="CF27" i="34"/>
  <c r="EF48" i="34"/>
  <c r="CF20" i="34"/>
  <c r="CF16" i="34"/>
  <c r="EM48" i="34"/>
  <c r="CK48" i="34"/>
  <c r="DK48" i="34"/>
  <c r="DQ48" i="34"/>
  <c r="DZ48" i="34"/>
  <c r="CF18" i="34"/>
  <c r="CF46" i="34"/>
  <c r="CF35" i="34"/>
  <c r="CF12" i="34"/>
  <c r="CF45" i="34"/>
  <c r="CF39" i="34"/>
  <c r="DY48" i="34"/>
  <c r="CQ48" i="34"/>
  <c r="DM48" i="34"/>
  <c r="CG48" i="34"/>
  <c r="DG48" i="34"/>
  <c r="CF17" i="34"/>
  <c r="CF44" i="34"/>
  <c r="CF43" i="34"/>
  <c r="CF42" i="34"/>
  <c r="CF47" i="34"/>
  <c r="CF50" i="34"/>
  <c r="CF19" i="34"/>
  <c r="CF28" i="34"/>
  <c r="CF22" i="34"/>
  <c r="CF13" i="34"/>
  <c r="CF38" i="34"/>
  <c r="CF40" i="34"/>
  <c r="CF29" i="34"/>
  <c r="DU48" i="34"/>
  <c r="CF24" i="34"/>
  <c r="CF49" i="34"/>
  <c r="CF25" i="34"/>
  <c r="CF32" i="34"/>
  <c r="CF21" i="34"/>
  <c r="CF30" i="34"/>
  <c r="CF11" i="34"/>
  <c r="CF14" i="34"/>
  <c r="CH42" i="34"/>
  <c r="CH43" i="34"/>
  <c r="CH44" i="34"/>
  <c r="CH47" i="34"/>
  <c r="CH11" i="34"/>
  <c r="CH15" i="34"/>
  <c r="CH19" i="34"/>
  <c r="CH23" i="34"/>
  <c r="CH27" i="34"/>
  <c r="CH31" i="34"/>
  <c r="CH35" i="34"/>
  <c r="CH39" i="34"/>
  <c r="CH50" i="34"/>
  <c r="CH13" i="34"/>
  <c r="CH21" i="34"/>
  <c r="CH29" i="34"/>
  <c r="CH37" i="34"/>
  <c r="CH12" i="34"/>
  <c r="CH16" i="34"/>
  <c r="CH20" i="34"/>
  <c r="CH24" i="34"/>
  <c r="CH28" i="34"/>
  <c r="CH32" i="34"/>
  <c r="CH36" i="34"/>
  <c r="CH40" i="34"/>
  <c r="CH46" i="34"/>
  <c r="CH17" i="34"/>
  <c r="CH25" i="34"/>
  <c r="CH33" i="34"/>
  <c r="CH41" i="34"/>
  <c r="CH26" i="34"/>
  <c r="CH45" i="34"/>
  <c r="CH38" i="34"/>
  <c r="CH14" i="34"/>
  <c r="CH30" i="34"/>
  <c r="CH18" i="34"/>
  <c r="CH34" i="34"/>
  <c r="CH22" i="34"/>
  <c r="CH49" i="34"/>
  <c r="EH48" i="34"/>
  <c r="CT48" i="34"/>
  <c r="CJ48" i="34"/>
  <c r="CV48" i="34"/>
  <c r="DH48" i="34"/>
  <c r="DS48" i="34"/>
  <c r="ED48" i="34"/>
  <c r="CM48" i="34"/>
  <c r="CX48" i="34"/>
  <c r="CF33" i="34"/>
  <c r="CF15" i="34"/>
  <c r="CF23" i="34"/>
  <c r="CF37" i="34"/>
  <c r="CF26" i="34"/>
  <c r="CF36" i="34"/>
  <c r="D13" i="34"/>
  <c r="CB21" i="34" s="1"/>
  <c r="CC48" i="34"/>
  <c r="EQ48" i="34"/>
  <c r="DO48" i="34"/>
  <c r="CW48" i="34"/>
  <c r="DP48" i="34"/>
  <c r="EA48" i="34"/>
  <c r="EP48" i="34"/>
  <c r="CY48" i="34"/>
  <c r="EC48" i="34"/>
  <c r="EO48" i="34"/>
  <c r="DJ48" i="34"/>
  <c r="DV48" i="34"/>
  <c r="EI48" i="34"/>
  <c r="DI48" i="34"/>
  <c r="CI48" i="34"/>
  <c r="EL48" i="34"/>
  <c r="DA48" i="34"/>
  <c r="CE48" i="34"/>
  <c r="DR48" i="34"/>
  <c r="EG48" i="34"/>
  <c r="CU48" i="34"/>
  <c r="CD48" i="34"/>
  <c r="EE48" i="34"/>
  <c r="CL48" i="34"/>
  <c r="CR48" i="34"/>
  <c r="EN48" i="34"/>
  <c r="CN48" i="34"/>
  <c r="DL48" i="34"/>
  <c r="DW48" i="34"/>
  <c r="DN48" i="34" l="1"/>
  <c r="CP48" i="34"/>
  <c r="D42" i="34"/>
  <c r="L61" i="41"/>
  <c r="CA33" i="34"/>
  <c r="CA32" i="34"/>
  <c r="CA30" i="34"/>
  <c r="CA14" i="34"/>
  <c r="CA18" i="34"/>
  <c r="CA29" i="34"/>
  <c r="CA45" i="34"/>
  <c r="CA11" i="34"/>
  <c r="CA26" i="34"/>
  <c r="CA37" i="34"/>
  <c r="CA21" i="34"/>
  <c r="CA39" i="34"/>
  <c r="CA12" i="34"/>
  <c r="CA46" i="34"/>
  <c r="CA22" i="34"/>
  <c r="CA41" i="34"/>
  <c r="CA24" i="34"/>
  <c r="CA20" i="34"/>
  <c r="CA27" i="34"/>
  <c r="CA50" i="34"/>
  <c r="CA28" i="34"/>
  <c r="CA43" i="34"/>
  <c r="CA25" i="34"/>
  <c r="CA34" i="34"/>
  <c r="CA19" i="34"/>
  <c r="CA35" i="34"/>
  <c r="CA15" i="34"/>
  <c r="CA40" i="34"/>
  <c r="CA49" i="34"/>
  <c r="CA47" i="34"/>
  <c r="CA31" i="34"/>
  <c r="CA17" i="34"/>
  <c r="CA44" i="34"/>
  <c r="CA38" i="34"/>
  <c r="CA13" i="34"/>
  <c r="CA42" i="34"/>
  <c r="CA23" i="34"/>
  <c r="CA36" i="34"/>
  <c r="CA16" i="34"/>
  <c r="CO48" i="34"/>
  <c r="ES48" i="34"/>
  <c r="CF48" i="34"/>
  <c r="CB13" i="34"/>
  <c r="CH48" i="34"/>
  <c r="CB28" i="34"/>
  <c r="CB22" i="34"/>
  <c r="CB12" i="34"/>
  <c r="CB49" i="34"/>
  <c r="CB17" i="34"/>
  <c r="CB18" i="34"/>
  <c r="CB32" i="34"/>
  <c r="CB35" i="34"/>
  <c r="CB16" i="34"/>
  <c r="CB15" i="34"/>
  <c r="CB36" i="34"/>
  <c r="CB31" i="34"/>
  <c r="CB27" i="34"/>
  <c r="CB29" i="34"/>
  <c r="CB23" i="34"/>
  <c r="CB45" i="34"/>
  <c r="CB47" i="34"/>
  <c r="CB24" i="34"/>
  <c r="CB41" i="34"/>
  <c r="CB37" i="34"/>
  <c r="CB26" i="34"/>
  <c r="CB43" i="34"/>
  <c r="CB30" i="34"/>
  <c r="CB39" i="34"/>
  <c r="CB50" i="34"/>
  <c r="CB40" i="34"/>
  <c r="CB38" i="34"/>
  <c r="CB44" i="34"/>
  <c r="CB20" i="34"/>
  <c r="CB14" i="34"/>
  <c r="CB33" i="34"/>
  <c r="CB34" i="34"/>
  <c r="CB25" i="34"/>
  <c r="CB46" i="34"/>
  <c r="CB11" i="34"/>
  <c r="CB19" i="34"/>
  <c r="CB42" i="34"/>
  <c r="J46" i="44"/>
  <c r="H49" i="44"/>
  <c r="J49" i="44" s="1"/>
  <c r="H44" i="44"/>
  <c r="J44" i="44" s="1"/>
  <c r="H22" i="44"/>
  <c r="J22" i="44" s="1"/>
  <c r="H17" i="44"/>
  <c r="J17" i="44" s="1"/>
  <c r="H16" i="44"/>
  <c r="J16" i="44" s="1"/>
  <c r="H29" i="44"/>
  <c r="J29" i="44" s="1"/>
  <c r="H30" i="44"/>
  <c r="J30" i="44" s="1"/>
  <c r="H24" i="44"/>
  <c r="J24" i="44" s="1"/>
  <c r="H23" i="44"/>
  <c r="J23" i="44" s="1"/>
  <c r="H36" i="44"/>
  <c r="J36" i="44" s="1"/>
  <c r="H37" i="44"/>
  <c r="J37" i="44" s="1"/>
  <c r="H27" i="44"/>
  <c r="J27" i="44" s="1"/>
  <c r="H20" i="44"/>
  <c r="J20" i="44" s="1"/>
  <c r="H25" i="44"/>
  <c r="J25" i="44" s="1"/>
  <c r="H43" i="44"/>
  <c r="J43" i="44" s="1"/>
  <c r="H42" i="44"/>
  <c r="J42" i="44" s="1"/>
  <c r="H41" i="44"/>
  <c r="J41" i="44" s="1"/>
  <c r="H21" i="44"/>
  <c r="J21" i="44" s="1"/>
  <c r="H19" i="44"/>
  <c r="J19" i="44" s="1"/>
  <c r="J47" i="44"/>
  <c r="H50" i="44"/>
  <c r="J50" i="44" s="1"/>
  <c r="H35" i="44"/>
  <c r="J35" i="44" s="1"/>
  <c r="H18" i="44"/>
  <c r="J18" i="44" s="1"/>
  <c r="H40" i="44"/>
  <c r="J40" i="44" s="1"/>
  <c r="H28" i="44"/>
  <c r="J28" i="44" s="1"/>
  <c r="H32" i="44"/>
  <c r="J32" i="44" s="1"/>
  <c r="H26" i="44"/>
  <c r="J26" i="44" s="1"/>
  <c r="J48" i="44"/>
  <c r="H51" i="44"/>
  <c r="J51" i="44" s="1"/>
  <c r="G52" i="44"/>
  <c r="W22" i="49"/>
  <c r="X9" i="41"/>
  <c r="H15" i="44"/>
  <c r="L60" i="41" l="1"/>
  <c r="D41" i="34"/>
  <c r="DE19" i="34"/>
  <c r="DE38" i="34"/>
  <c r="DE18" i="34"/>
  <c r="DE40" i="34"/>
  <c r="DE34" i="34"/>
  <c r="DE42" i="34"/>
  <c r="DE32" i="34"/>
  <c r="DE39" i="34"/>
  <c r="DE46" i="34"/>
  <c r="DE24" i="34"/>
  <c r="DE23" i="34"/>
  <c r="DE49" i="34"/>
  <c r="DE21" i="34"/>
  <c r="DE28" i="34"/>
  <c r="DE14" i="34"/>
  <c r="DE43" i="34"/>
  <c r="DE17" i="34"/>
  <c r="DE44" i="34"/>
  <c r="DE26" i="34"/>
  <c r="DE12" i="34"/>
  <c r="DE50" i="34"/>
  <c r="DE15" i="34"/>
  <c r="DE35" i="34"/>
  <c r="DE31" i="34"/>
  <c r="DE30" i="34"/>
  <c r="DE37" i="34"/>
  <c r="DE36" i="34"/>
  <c r="DE13" i="34"/>
  <c r="DE45" i="34"/>
  <c r="DE22" i="34"/>
  <c r="DE20" i="34"/>
  <c r="DE41" i="34"/>
  <c r="DE11" i="34"/>
  <c r="DE29" i="34"/>
  <c r="DE33" i="34"/>
  <c r="DE16" i="34"/>
  <c r="DE47" i="34"/>
  <c r="DE25" i="34"/>
  <c r="DE27" i="34"/>
  <c r="CA48" i="34"/>
  <c r="CB48" i="34"/>
  <c r="AD33" i="44"/>
  <c r="AE33" i="44"/>
  <c r="X11" i="41"/>
  <c r="W24" i="49"/>
  <c r="H52" i="44"/>
  <c r="H22" i="49" s="1"/>
  <c r="J15" i="44"/>
  <c r="DE48" i="34" l="1"/>
  <c r="DD42" i="34"/>
  <c r="DD27" i="34"/>
  <c r="DD50" i="34"/>
  <c r="DD47" i="34"/>
  <c r="DD18" i="34"/>
  <c r="DD17" i="34"/>
  <c r="DD25" i="34"/>
  <c r="DD32" i="34"/>
  <c r="DD14" i="34"/>
  <c r="DD41" i="34"/>
  <c r="DD21" i="34"/>
  <c r="DD38" i="34"/>
  <c r="DD24" i="34"/>
  <c r="DD19" i="34"/>
  <c r="DD23" i="34"/>
  <c r="DD49" i="34"/>
  <c r="DD26" i="34"/>
  <c r="DD15" i="34"/>
  <c r="DD43" i="34"/>
  <c r="DD36" i="34"/>
  <c r="DD33" i="34"/>
  <c r="DD44" i="34"/>
  <c r="DD28" i="34"/>
  <c r="DD31" i="34"/>
  <c r="DD22" i="34"/>
  <c r="DD16" i="34"/>
  <c r="DD34" i="34"/>
  <c r="DD12" i="34"/>
  <c r="DD37" i="34"/>
  <c r="DD11" i="34"/>
  <c r="DD40" i="34"/>
  <c r="DD13" i="34"/>
  <c r="DD39" i="34"/>
  <c r="DD29" i="34"/>
  <c r="DD20" i="34"/>
  <c r="DD46" i="34"/>
  <c r="DD30" i="34"/>
  <c r="DD35" i="34"/>
  <c r="DD45" i="34"/>
  <c r="D40" i="34"/>
  <c r="L59" i="41"/>
  <c r="L15" i="44" a="1"/>
  <c r="J52" i="44"/>
  <c r="H29" i="49" s="1"/>
  <c r="DD48" i="34" l="1"/>
  <c r="L12" i="41"/>
  <c r="D39" i="34"/>
  <c r="DC16" i="34"/>
  <c r="DC39" i="34"/>
  <c r="DC12" i="34"/>
  <c r="DC25" i="34"/>
  <c r="DC35" i="34"/>
  <c r="DC33" i="34"/>
  <c r="DC31" i="34"/>
  <c r="DC29" i="34"/>
  <c r="DC18" i="34"/>
  <c r="DC32" i="34"/>
  <c r="DC46" i="34"/>
  <c r="DC15" i="34"/>
  <c r="DC23" i="34"/>
  <c r="DC27" i="34"/>
  <c r="DC19" i="34"/>
  <c r="DC45" i="34"/>
  <c r="DC22" i="34"/>
  <c r="DC41" i="34"/>
  <c r="DC28" i="34"/>
  <c r="DC50" i="34"/>
  <c r="DC37" i="34"/>
  <c r="DC14" i="34"/>
  <c r="DC40" i="34"/>
  <c r="DC20" i="34"/>
  <c r="DC49" i="34"/>
  <c r="DC38" i="34"/>
  <c r="DC44" i="34"/>
  <c r="DC26" i="34"/>
  <c r="DC17" i="34"/>
  <c r="DC42" i="34"/>
  <c r="DC24" i="34"/>
  <c r="DC43" i="34"/>
  <c r="DC47" i="34"/>
  <c r="DC21" i="34"/>
  <c r="DC34" i="34"/>
  <c r="DC11" i="34"/>
  <c r="DC13" i="34"/>
  <c r="DC30" i="34"/>
  <c r="DC36" i="34"/>
  <c r="L16" i="44"/>
  <c r="L17" i="44"/>
  <c r="L22" i="44"/>
  <c r="L27" i="44"/>
  <c r="L33" i="44"/>
  <c r="L38" i="44"/>
  <c r="L43" i="44"/>
  <c r="L49" i="44"/>
  <c r="L19" i="44"/>
  <c r="L25" i="44"/>
  <c r="L30" i="44"/>
  <c r="L35" i="44"/>
  <c r="L41" i="44"/>
  <c r="L46" i="44"/>
  <c r="L51" i="44"/>
  <c r="L21" i="44"/>
  <c r="L31" i="44"/>
  <c r="L42" i="44"/>
  <c r="L18" i="44"/>
  <c r="L23" i="44"/>
  <c r="L29" i="44"/>
  <c r="L34" i="44"/>
  <c r="L39" i="44"/>
  <c r="L45" i="44"/>
  <c r="L50" i="44"/>
  <c r="L15" i="44"/>
  <c r="L26" i="44"/>
  <c r="L37" i="44"/>
  <c r="L47" i="44"/>
  <c r="L36" i="44"/>
  <c r="L20" i="44"/>
  <c r="L24" i="44"/>
  <c r="L48" i="44"/>
  <c r="L32" i="44"/>
  <c r="L44" i="44"/>
  <c r="L28" i="44"/>
  <c r="L40" i="44"/>
  <c r="DC48" i="34" l="1"/>
  <c r="DB43" i="34"/>
  <c r="DB16" i="34"/>
  <c r="DB38" i="34"/>
  <c r="DB36" i="34"/>
  <c r="DB12" i="34"/>
  <c r="DB26" i="34"/>
  <c r="DB40" i="34"/>
  <c r="DB45" i="34"/>
  <c r="DB41" i="34"/>
  <c r="DB23" i="34"/>
  <c r="DB11" i="34"/>
  <c r="DB47" i="34"/>
  <c r="DB21" i="34"/>
  <c r="DB33" i="34"/>
  <c r="DB13" i="34"/>
  <c r="DB34" i="34"/>
  <c r="DB49" i="34"/>
  <c r="DB30" i="34"/>
  <c r="DB50" i="34"/>
  <c r="DB19" i="34"/>
  <c r="DB37" i="34"/>
  <c r="DB29" i="34"/>
  <c r="DB42" i="34"/>
  <c r="DB31" i="34"/>
  <c r="DB17" i="34"/>
  <c r="DB44" i="34"/>
  <c r="DB18" i="34"/>
  <c r="DB20" i="34"/>
  <c r="DB15" i="34"/>
  <c r="DB22" i="34"/>
  <c r="DB32" i="34"/>
  <c r="DB39" i="34"/>
  <c r="DB14" i="34"/>
  <c r="DB25" i="34"/>
  <c r="DB28" i="34"/>
  <c r="DB27" i="34"/>
  <c r="DB35" i="34"/>
  <c r="DB24" i="34"/>
  <c r="DB46" i="34"/>
  <c r="D11" i="34"/>
  <c r="L101" i="41"/>
  <c r="D82" i="34" s="1"/>
  <c r="D35" i="44" s="1"/>
  <c r="N28" i="44"/>
  <c r="AF28" i="44"/>
  <c r="P28" i="44"/>
  <c r="Q28" i="44" s="1"/>
  <c r="AG28" i="44"/>
  <c r="L52" i="44"/>
  <c r="N24" i="44"/>
  <c r="AF24" i="44"/>
  <c r="AG24" i="44"/>
  <c r="P24" i="44"/>
  <c r="Q24" i="44" s="1"/>
  <c r="AG45" i="44"/>
  <c r="P45" i="44"/>
  <c r="Q45" i="44" s="1"/>
  <c r="AF45" i="44"/>
  <c r="N45" i="44"/>
  <c r="P23" i="44"/>
  <c r="Q23" i="44" s="1"/>
  <c r="AF23" i="44"/>
  <c r="AG23" i="44"/>
  <c r="N23" i="44"/>
  <c r="AF49" i="44"/>
  <c r="AG49" i="44"/>
  <c r="P49" i="44"/>
  <c r="N49" i="44"/>
  <c r="AG20" i="44"/>
  <c r="AF20" i="44"/>
  <c r="N20" i="44"/>
  <c r="P20" i="44"/>
  <c r="Q20" i="44" s="1"/>
  <c r="AF39" i="44"/>
  <c r="AG39" i="44"/>
  <c r="P39" i="44"/>
  <c r="Q39" i="44" s="1"/>
  <c r="N39" i="44"/>
  <c r="AF18" i="44"/>
  <c r="N18" i="44"/>
  <c r="AG18" i="44"/>
  <c r="P18" i="44"/>
  <c r="Q18" i="44" s="1"/>
  <c r="AG30" i="44"/>
  <c r="P30" i="44"/>
  <c r="Q30" i="44" s="1"/>
  <c r="N30" i="44"/>
  <c r="AF30" i="44"/>
  <c r="AG22" i="44"/>
  <c r="AF22" i="44"/>
  <c r="P22" i="44"/>
  <c r="Q22" i="44" s="1"/>
  <c r="N22" i="44"/>
  <c r="N32" i="44"/>
  <c r="AG32" i="44"/>
  <c r="AF32" i="44"/>
  <c r="P32" i="44"/>
  <c r="Q32" i="44" s="1"/>
  <c r="AF36" i="44"/>
  <c r="N36" i="44"/>
  <c r="AG36" i="44"/>
  <c r="P36" i="44"/>
  <c r="Q36" i="44" s="1"/>
  <c r="AF15" i="44"/>
  <c r="P15" i="44"/>
  <c r="AG15" i="44"/>
  <c r="N15" i="44"/>
  <c r="N34" i="44"/>
  <c r="AF34" i="44"/>
  <c r="AG34" i="44"/>
  <c r="P34" i="44"/>
  <c r="Q34" i="44" s="1"/>
  <c r="AG42" i="44"/>
  <c r="N42" i="44"/>
  <c r="P42" i="44"/>
  <c r="Q42" i="44" s="1"/>
  <c r="AF42" i="44"/>
  <c r="AG46" i="44"/>
  <c r="P46" i="44"/>
  <c r="Q46" i="44" s="1"/>
  <c r="AF46" i="44"/>
  <c r="N46" i="44"/>
  <c r="AG25" i="44"/>
  <c r="AF25" i="44"/>
  <c r="N25" i="44"/>
  <c r="P25" i="44"/>
  <c r="Q25" i="44" s="1"/>
  <c r="N38" i="44"/>
  <c r="AF38" i="44"/>
  <c r="AG38" i="44"/>
  <c r="P38" i="44"/>
  <c r="Q38" i="44" s="1"/>
  <c r="AG17" i="44"/>
  <c r="AF17" i="44"/>
  <c r="N17" i="44"/>
  <c r="P17" i="44"/>
  <c r="Q17" i="44" s="1"/>
  <c r="P37" i="44"/>
  <c r="Q37" i="44" s="1"/>
  <c r="AG37" i="44"/>
  <c r="AF37" i="44"/>
  <c r="N37" i="44"/>
  <c r="P21" i="44"/>
  <c r="Q21" i="44" s="1"/>
  <c r="N21" i="44"/>
  <c r="AG21" i="44"/>
  <c r="AF21" i="44"/>
  <c r="AG35" i="44"/>
  <c r="P35" i="44"/>
  <c r="Q35" i="44" s="1"/>
  <c r="AF35" i="44"/>
  <c r="N35" i="44"/>
  <c r="N27" i="44"/>
  <c r="P27" i="44"/>
  <c r="Q27" i="44" s="1"/>
  <c r="AG27" i="44"/>
  <c r="AF27" i="44"/>
  <c r="AG44" i="44"/>
  <c r="P44" i="44"/>
  <c r="Q44" i="44" s="1"/>
  <c r="N44" i="44"/>
  <c r="AF44" i="44"/>
  <c r="P26" i="44"/>
  <c r="Q26" i="44" s="1"/>
  <c r="AF26" i="44"/>
  <c r="AG26" i="44"/>
  <c r="N26" i="44"/>
  <c r="AF51" i="44"/>
  <c r="AG51" i="44"/>
  <c r="N51" i="44"/>
  <c r="P51" i="44"/>
  <c r="P43" i="44"/>
  <c r="Q43" i="44" s="1"/>
  <c r="AF43" i="44"/>
  <c r="AG43" i="44"/>
  <c r="N43" i="44"/>
  <c r="P40" i="44"/>
  <c r="Q40" i="44" s="1"/>
  <c r="AF40" i="44"/>
  <c r="AG40" i="44"/>
  <c r="N40" i="44"/>
  <c r="AG48" i="44"/>
  <c r="AF48" i="44"/>
  <c r="P48" i="44"/>
  <c r="N48" i="44"/>
  <c r="AF47" i="44"/>
  <c r="AG47" i="44"/>
  <c r="P47" i="44"/>
  <c r="N47" i="44"/>
  <c r="P50" i="44"/>
  <c r="AF50" i="44"/>
  <c r="AG50" i="44"/>
  <c r="N50" i="44"/>
  <c r="AF29" i="44"/>
  <c r="AG29" i="44"/>
  <c r="N29" i="44"/>
  <c r="P29" i="44"/>
  <c r="Q29" i="44" s="1"/>
  <c r="AF31" i="44"/>
  <c r="AG31" i="44"/>
  <c r="N31" i="44"/>
  <c r="P31" i="44"/>
  <c r="Q31" i="44" s="1"/>
  <c r="AF41" i="44"/>
  <c r="P41" i="44"/>
  <c r="Q41" i="44" s="1"/>
  <c r="AG41" i="44"/>
  <c r="N41" i="44"/>
  <c r="P19" i="44"/>
  <c r="Q19" i="44" s="1"/>
  <c r="AF19" i="44"/>
  <c r="AG19" i="44"/>
  <c r="N19" i="44"/>
  <c r="AG33" i="44"/>
  <c r="AF33" i="44"/>
  <c r="N33" i="44"/>
  <c r="P33" i="44"/>
  <c r="Q33" i="44" s="1"/>
  <c r="N16" i="44"/>
  <c r="P16" i="44"/>
  <c r="Q16" i="44" s="1"/>
  <c r="AG16" i="44"/>
  <c r="AF16" i="44"/>
  <c r="DB48" i="34" l="1"/>
  <c r="E35" i="44"/>
  <c r="D52" i="44"/>
  <c r="H8" i="49" s="1"/>
  <c r="BZ14" i="34"/>
  <c r="BZ24" i="34"/>
  <c r="BZ19" i="34"/>
  <c r="BZ15" i="34"/>
  <c r="BZ50" i="34"/>
  <c r="BZ34" i="34"/>
  <c r="BZ27" i="34"/>
  <c r="BZ16" i="34"/>
  <c r="BZ25" i="34"/>
  <c r="BZ28" i="34"/>
  <c r="BZ49" i="34"/>
  <c r="BZ33" i="34"/>
  <c r="BZ36" i="34"/>
  <c r="BZ26" i="34"/>
  <c r="BZ23" i="34"/>
  <c r="BZ38" i="34"/>
  <c r="BZ29" i="34"/>
  <c r="BZ17" i="34"/>
  <c r="BZ20" i="34"/>
  <c r="BZ40" i="34"/>
  <c r="BZ42" i="34"/>
  <c r="BZ11" i="34"/>
  <c r="BZ31" i="34"/>
  <c r="BZ18" i="34"/>
  <c r="BZ13" i="34"/>
  <c r="BZ21" i="34"/>
  <c r="BZ35" i="34"/>
  <c r="BZ47" i="34"/>
  <c r="BZ12" i="34"/>
  <c r="BZ37" i="34"/>
  <c r="BZ43" i="34"/>
  <c r="BZ45" i="34"/>
  <c r="BZ41" i="34"/>
  <c r="BZ46" i="34"/>
  <c r="BZ30" i="34"/>
  <c r="BZ44" i="34"/>
  <c r="BZ39" i="34"/>
  <c r="BZ22" i="34"/>
  <c r="BZ32" i="34"/>
  <c r="AG52" i="44"/>
  <c r="Q49" i="44"/>
  <c r="Q50" i="44"/>
  <c r="Q15" i="44"/>
  <c r="P52" i="44"/>
  <c r="AF52" i="44"/>
  <c r="Q47" i="44"/>
  <c r="Q48" i="44"/>
  <c r="Q51" i="44"/>
  <c r="N52" i="44"/>
  <c r="Y7" i="41"/>
  <c r="H36" i="49"/>
  <c r="BZ48" i="34" l="1"/>
  <c r="AD35" i="44"/>
  <c r="AD52" i="44" s="1"/>
  <c r="E52" i="44"/>
  <c r="AE35" i="44"/>
  <c r="AE52" i="44" s="1"/>
  <c r="P43" i="49"/>
  <c r="Y9" i="41"/>
  <c r="Y46" i="41"/>
  <c r="AF45" i="49"/>
  <c r="Y11" i="41"/>
  <c r="P45" i="49"/>
  <c r="Q52" i="44"/>
  <c r="AF43" i="49"/>
  <c r="Y44" i="41"/>
  <c r="AF24" i="49" l="1"/>
  <c r="X46" i="41"/>
  <c r="H15" i="49"/>
  <c r="X7" i="41"/>
  <c r="X44" i="41"/>
  <c r="AF22" i="49"/>
  <c r="S15" i="44"/>
  <c r="H50" i="49"/>
  <c r="U50" i="44" l="1"/>
  <c r="V50" i="44" s="1"/>
  <c r="U44" i="44"/>
  <c r="V44" i="44" s="1"/>
  <c r="U20" i="44"/>
  <c r="V20" i="44" s="1"/>
  <c r="U21" i="44"/>
  <c r="V21" i="44" s="1"/>
  <c r="U35" i="44"/>
  <c r="V35" i="44" s="1"/>
  <c r="U33" i="44"/>
  <c r="V33" i="44" s="1"/>
  <c r="U16" i="44"/>
  <c r="V16" i="44" s="1"/>
  <c r="U25" i="44"/>
  <c r="V25" i="44" s="1"/>
  <c r="U15" i="44"/>
  <c r="U48" i="44"/>
  <c r="V48" i="44" s="1"/>
  <c r="U28" i="44"/>
  <c r="V28" i="44" s="1"/>
  <c r="U45" i="44"/>
  <c r="V45" i="44" s="1"/>
  <c r="U22" i="44"/>
  <c r="V22" i="44" s="1"/>
  <c r="U42" i="44"/>
  <c r="V42" i="44" s="1"/>
  <c r="U29" i="44"/>
  <c r="V29" i="44" s="1"/>
  <c r="U30" i="44"/>
  <c r="V30" i="44" s="1"/>
  <c r="U31" i="44"/>
  <c r="V31" i="44" s="1"/>
  <c r="U41" i="44"/>
  <c r="V41" i="44" s="1"/>
  <c r="U37" i="44"/>
  <c r="V37" i="44" s="1"/>
  <c r="U46" i="44"/>
  <c r="V46" i="44" s="1"/>
  <c r="U40" i="44"/>
  <c r="V40" i="44" s="1"/>
  <c r="U24" i="44"/>
  <c r="V24" i="44" s="1"/>
  <c r="U38" i="44"/>
  <c r="V38" i="44" s="1"/>
  <c r="U18" i="44"/>
  <c r="V18" i="44" s="1"/>
  <c r="U27" i="44"/>
  <c r="V27" i="44" s="1"/>
  <c r="U17" i="44"/>
  <c r="V17" i="44" s="1"/>
  <c r="U23" i="44"/>
  <c r="V23" i="44" s="1"/>
  <c r="U43" i="44"/>
  <c r="V43" i="44" s="1"/>
  <c r="U49" i="44"/>
  <c r="V49" i="44" s="1"/>
  <c r="U19" i="44"/>
  <c r="V19" i="44" s="1"/>
  <c r="U39" i="44"/>
  <c r="V39" i="44" s="1"/>
  <c r="U36" i="44"/>
  <c r="V36" i="44" s="1"/>
  <c r="U26" i="44"/>
  <c r="V26" i="44" s="1"/>
  <c r="U51" i="44"/>
  <c r="V51" i="44" s="1"/>
  <c r="U47" i="44"/>
  <c r="V47" i="44" s="1"/>
  <c r="U32" i="44"/>
  <c r="V32" i="44" s="1"/>
  <c r="S52" i="44"/>
  <c r="H57" i="49" s="1"/>
  <c r="U34" i="44"/>
  <c r="V34" i="44" s="1"/>
  <c r="V15" i="44" l="1"/>
  <c r="U52" i="44"/>
  <c r="W15" i="44" l="1" a="1"/>
  <c r="V52" i="44"/>
  <c r="H64" i="49" s="1"/>
  <c r="W16" i="44" l="1"/>
  <c r="W18" i="44"/>
  <c r="W23" i="44"/>
  <c r="W29" i="44"/>
  <c r="W34" i="44"/>
  <c r="W39" i="44"/>
  <c r="W45" i="44"/>
  <c r="W50" i="44"/>
  <c r="W15" i="44"/>
  <c r="W26" i="44"/>
  <c r="W37" i="44"/>
  <c r="W47" i="44"/>
  <c r="W27" i="44"/>
  <c r="W43" i="44"/>
  <c r="W19" i="44"/>
  <c r="W25" i="44"/>
  <c r="W30" i="44"/>
  <c r="W35" i="44"/>
  <c r="W41" i="44"/>
  <c r="W46" i="44"/>
  <c r="W51" i="44"/>
  <c r="W21" i="44"/>
  <c r="W31" i="44"/>
  <c r="W42" i="44"/>
  <c r="W17" i="44"/>
  <c r="W22" i="44"/>
  <c r="W33" i="44"/>
  <c r="W38" i="44"/>
  <c r="W49" i="44"/>
  <c r="W40" i="44"/>
  <c r="W24" i="44"/>
  <c r="W36" i="44"/>
  <c r="W20" i="44"/>
  <c r="W48" i="44"/>
  <c r="W32" i="44"/>
  <c r="W44" i="44"/>
  <c r="W28" i="44"/>
  <c r="X44" i="44" l="1"/>
  <c r="AA44" i="44" s="1"/>
  <c r="Y44" i="44"/>
  <c r="AB44" i="44" s="1"/>
  <c r="Z44" i="44"/>
  <c r="AH44" i="44"/>
  <c r="AJ44" i="44" s="1"/>
  <c r="AI44" i="44"/>
  <c r="AK44" i="44" s="1"/>
  <c r="AH36" i="44"/>
  <c r="AJ36" i="44" s="1"/>
  <c r="Y36" i="44"/>
  <c r="AB36" i="44" s="1"/>
  <c r="X36" i="44"/>
  <c r="AA36" i="44" s="1"/>
  <c r="AI36" i="44"/>
  <c r="AK36" i="44" s="1"/>
  <c r="Z36" i="44"/>
  <c r="AI38" i="44"/>
  <c r="AK38" i="44" s="1"/>
  <c r="Z38" i="44"/>
  <c r="Y38" i="44"/>
  <c r="AB38" i="44" s="1"/>
  <c r="AH38" i="44"/>
  <c r="AJ38" i="44" s="1"/>
  <c r="X38" i="44"/>
  <c r="AA38" i="44" s="1"/>
  <c r="Y42" i="44"/>
  <c r="AB42" i="44" s="1"/>
  <c r="AI42" i="44"/>
  <c r="AK42" i="44" s="1"/>
  <c r="Z42" i="44"/>
  <c r="X42" i="44"/>
  <c r="AA42" i="44" s="1"/>
  <c r="AH42" i="44"/>
  <c r="AJ42" i="44" s="1"/>
  <c r="AI46" i="44"/>
  <c r="AK46" i="44" s="1"/>
  <c r="X46" i="44"/>
  <c r="AA46" i="44" s="1"/>
  <c r="AH46" i="44"/>
  <c r="AJ46" i="44" s="1"/>
  <c r="Y46" i="44"/>
  <c r="AB46" i="44" s="1"/>
  <c r="Z46" i="44"/>
  <c r="X25" i="44"/>
  <c r="AA25" i="44" s="1"/>
  <c r="AI25" i="44"/>
  <c r="AK25" i="44" s="1"/>
  <c r="AH25" i="44"/>
  <c r="AJ25" i="44" s="1"/>
  <c r="Y25" i="44"/>
  <c r="AB25" i="44" s="1"/>
  <c r="Z25" i="44"/>
  <c r="AI47" i="44"/>
  <c r="AK47" i="44" s="1"/>
  <c r="AH47" i="44"/>
  <c r="AJ47" i="44" s="1"/>
  <c r="X47" i="44"/>
  <c r="AA47" i="44" s="1"/>
  <c r="Y47" i="44"/>
  <c r="AB47" i="44" s="1"/>
  <c r="Z47" i="44"/>
  <c r="AI50" i="44"/>
  <c r="AK50" i="44" s="1"/>
  <c r="Y50" i="44"/>
  <c r="AB50" i="44" s="1"/>
  <c r="AH50" i="44"/>
  <c r="AJ50" i="44" s="1"/>
  <c r="X50" i="44"/>
  <c r="AA50" i="44" s="1"/>
  <c r="Z50" i="44"/>
  <c r="AI29" i="44"/>
  <c r="AK29" i="44" s="1"/>
  <c r="X29" i="44"/>
  <c r="AA29" i="44" s="1"/>
  <c r="Z29" i="44"/>
  <c r="Y29" i="44"/>
  <c r="AB29" i="44" s="1"/>
  <c r="AH29" i="44"/>
  <c r="AJ29" i="44" s="1"/>
  <c r="Y32" i="44"/>
  <c r="AB32" i="44" s="1"/>
  <c r="Z32" i="44"/>
  <c r="AI32" i="44"/>
  <c r="AK32" i="44" s="1"/>
  <c r="X32" i="44"/>
  <c r="AA32" i="44" s="1"/>
  <c r="AH32" i="44"/>
  <c r="AJ32" i="44" s="1"/>
  <c r="AH24" i="44"/>
  <c r="AJ24" i="44" s="1"/>
  <c r="Y24" i="44"/>
  <c r="AB24" i="44" s="1"/>
  <c r="X24" i="44"/>
  <c r="AA24" i="44" s="1"/>
  <c r="AI24" i="44"/>
  <c r="AK24" i="44" s="1"/>
  <c r="Z24" i="44"/>
  <c r="AH33" i="44"/>
  <c r="AJ33" i="44" s="1"/>
  <c r="Y33" i="44"/>
  <c r="AB33" i="44" s="1"/>
  <c r="AI33" i="44"/>
  <c r="AK33" i="44" s="1"/>
  <c r="Z33" i="44"/>
  <c r="X33" i="44"/>
  <c r="AA33" i="44" s="1"/>
  <c r="AI31" i="44"/>
  <c r="AK31" i="44" s="1"/>
  <c r="Y31" i="44"/>
  <c r="AB31" i="44" s="1"/>
  <c r="AH31" i="44"/>
  <c r="AJ31" i="44" s="1"/>
  <c r="Z31" i="44"/>
  <c r="X31" i="44"/>
  <c r="AA31" i="44" s="1"/>
  <c r="AI41" i="44"/>
  <c r="AK41" i="44" s="1"/>
  <c r="X41" i="44"/>
  <c r="AA41" i="44" s="1"/>
  <c r="AH41" i="44"/>
  <c r="AJ41" i="44" s="1"/>
  <c r="Z41" i="44"/>
  <c r="Y41" i="44"/>
  <c r="AB41" i="44" s="1"/>
  <c r="AH19" i="44"/>
  <c r="AJ19" i="44" s="1"/>
  <c r="Z19" i="44"/>
  <c r="Y19" i="44"/>
  <c r="AB19" i="44" s="1"/>
  <c r="X19" i="44"/>
  <c r="AA19" i="44" s="1"/>
  <c r="AI19" i="44"/>
  <c r="AK19" i="44" s="1"/>
  <c r="AI37" i="44"/>
  <c r="AK37" i="44" s="1"/>
  <c r="Z37" i="44"/>
  <c r="X37" i="44"/>
  <c r="AA37" i="44" s="1"/>
  <c r="AH37" i="44"/>
  <c r="AJ37" i="44" s="1"/>
  <c r="Y37" i="44"/>
  <c r="AB37" i="44" s="1"/>
  <c r="AI45" i="44"/>
  <c r="AK45" i="44" s="1"/>
  <c r="X45" i="44"/>
  <c r="AA45" i="44" s="1"/>
  <c r="AH45" i="44"/>
  <c r="AJ45" i="44" s="1"/>
  <c r="Z45" i="44"/>
  <c r="Y45" i="44"/>
  <c r="AB45" i="44" s="1"/>
  <c r="AI23" i="44"/>
  <c r="AK23" i="44" s="1"/>
  <c r="AH23" i="44"/>
  <c r="AJ23" i="44" s="1"/>
  <c r="Z23" i="44"/>
  <c r="Y23" i="44"/>
  <c r="AB23" i="44" s="1"/>
  <c r="X23" i="44"/>
  <c r="AA23" i="44" s="1"/>
  <c r="AI48" i="44"/>
  <c r="AK48" i="44" s="1"/>
  <c r="AH48" i="44"/>
  <c r="AJ48" i="44" s="1"/>
  <c r="X48" i="44"/>
  <c r="AA48" i="44" s="1"/>
  <c r="Y48" i="44"/>
  <c r="AB48" i="44" s="1"/>
  <c r="Z48" i="44"/>
  <c r="X40" i="44"/>
  <c r="AA40" i="44" s="1"/>
  <c r="Y40" i="44"/>
  <c r="AB40" i="44" s="1"/>
  <c r="Z40" i="44"/>
  <c r="AH40" i="44"/>
  <c r="AJ40" i="44" s="1"/>
  <c r="AI40" i="44"/>
  <c r="AK40" i="44" s="1"/>
  <c r="AI22" i="44"/>
  <c r="AK22" i="44" s="1"/>
  <c r="Y22" i="44"/>
  <c r="AB22" i="44" s="1"/>
  <c r="X22" i="44"/>
  <c r="AA22" i="44" s="1"/>
  <c r="AH22" i="44"/>
  <c r="AJ22" i="44" s="1"/>
  <c r="Z22" i="44"/>
  <c r="AI21" i="44"/>
  <c r="AK21" i="44" s="1"/>
  <c r="AH21" i="44"/>
  <c r="AJ21" i="44" s="1"/>
  <c r="X21" i="44"/>
  <c r="AA21" i="44" s="1"/>
  <c r="Y21" i="44"/>
  <c r="AB21" i="44" s="1"/>
  <c r="Z21" i="44"/>
  <c r="AH35" i="44"/>
  <c r="AJ35" i="44" s="1"/>
  <c r="Z35" i="44"/>
  <c r="Y35" i="44"/>
  <c r="AB35" i="44" s="1"/>
  <c r="AI35" i="44"/>
  <c r="AK35" i="44" s="1"/>
  <c r="X35" i="44"/>
  <c r="AA35" i="44" s="1"/>
  <c r="Y43" i="44"/>
  <c r="AB43" i="44" s="1"/>
  <c r="AI43" i="44"/>
  <c r="AK43" i="44" s="1"/>
  <c r="Z43" i="44"/>
  <c r="X43" i="44"/>
  <c r="AA43" i="44" s="1"/>
  <c r="AH43" i="44"/>
  <c r="AJ43" i="44" s="1"/>
  <c r="X26" i="44"/>
  <c r="AA26" i="44" s="1"/>
  <c r="AH26" i="44"/>
  <c r="AJ26" i="44" s="1"/>
  <c r="AI26" i="44"/>
  <c r="AK26" i="44" s="1"/>
  <c r="Z26" i="44"/>
  <c r="Y26" i="44"/>
  <c r="AB26" i="44" s="1"/>
  <c r="X39" i="44"/>
  <c r="AA39" i="44" s="1"/>
  <c r="Z39" i="44"/>
  <c r="AI39" i="44"/>
  <c r="AK39" i="44" s="1"/>
  <c r="AH39" i="44"/>
  <c r="AJ39" i="44" s="1"/>
  <c r="Y39" i="44"/>
  <c r="AB39" i="44" s="1"/>
  <c r="X18" i="44"/>
  <c r="AA18" i="44" s="1"/>
  <c r="Y18" i="44"/>
  <c r="AB18" i="44" s="1"/>
  <c r="AH18" i="44"/>
  <c r="AJ18" i="44" s="1"/>
  <c r="AI18" i="44"/>
  <c r="AK18" i="44" s="1"/>
  <c r="Z18" i="44"/>
  <c r="Y28" i="44"/>
  <c r="AB28" i="44" s="1"/>
  <c r="AI28" i="44"/>
  <c r="AK28" i="44" s="1"/>
  <c r="X28" i="44"/>
  <c r="AA28" i="44" s="1"/>
  <c r="Z28" i="44"/>
  <c r="AH28" i="44"/>
  <c r="AJ28" i="44" s="1"/>
  <c r="X20" i="44"/>
  <c r="AA20" i="44" s="1"/>
  <c r="Z20" i="44"/>
  <c r="AH20" i="44"/>
  <c r="AJ20" i="44" s="1"/>
  <c r="AI20" i="44"/>
  <c r="AK20" i="44" s="1"/>
  <c r="Y20" i="44"/>
  <c r="AB20" i="44" s="1"/>
  <c r="Z49" i="44"/>
  <c r="AH49" i="44"/>
  <c r="AJ49" i="44" s="1"/>
  <c r="AI49" i="44"/>
  <c r="AK49" i="44" s="1"/>
  <c r="X49" i="44"/>
  <c r="AA49" i="44" s="1"/>
  <c r="Y49" i="44"/>
  <c r="AB49" i="44" s="1"/>
  <c r="X17" i="44"/>
  <c r="AA17" i="44" s="1"/>
  <c r="Y17" i="44"/>
  <c r="AB17" i="44" s="1"/>
  <c r="Z17" i="44"/>
  <c r="AH17" i="44"/>
  <c r="AJ17" i="44" s="1"/>
  <c r="AI17" i="44"/>
  <c r="AK17" i="44" s="1"/>
  <c r="AI51" i="44"/>
  <c r="AK51" i="44" s="1"/>
  <c r="AH51" i="44"/>
  <c r="AJ51" i="44" s="1"/>
  <c r="Y51" i="44"/>
  <c r="AB51" i="44" s="1"/>
  <c r="X51" i="44"/>
  <c r="AA51" i="44" s="1"/>
  <c r="Z51" i="44"/>
  <c r="X30" i="44"/>
  <c r="AA30" i="44" s="1"/>
  <c r="AI30" i="44"/>
  <c r="AK30" i="44" s="1"/>
  <c r="AH30" i="44"/>
  <c r="AJ30" i="44" s="1"/>
  <c r="Y30" i="44"/>
  <c r="AB30" i="44" s="1"/>
  <c r="Z30" i="44"/>
  <c r="AI27" i="44"/>
  <c r="AK27" i="44" s="1"/>
  <c r="Y27" i="44"/>
  <c r="AB27" i="44" s="1"/>
  <c r="AH27" i="44"/>
  <c r="AJ27" i="44" s="1"/>
  <c r="Z27" i="44"/>
  <c r="X27" i="44"/>
  <c r="AA27" i="44" s="1"/>
  <c r="Y15" i="44"/>
  <c r="X15" i="44"/>
  <c r="W52" i="44"/>
  <c r="Z15" i="44"/>
  <c r="AI15" i="44"/>
  <c r="AH15" i="44"/>
  <c r="AH34" i="44"/>
  <c r="AJ34" i="44" s="1"/>
  <c r="X34" i="44"/>
  <c r="AA34" i="44" s="1"/>
  <c r="Y34" i="44"/>
  <c r="AB34" i="44" s="1"/>
  <c r="AI34" i="44"/>
  <c r="AK34" i="44" s="1"/>
  <c r="Z34" i="44"/>
  <c r="AH16" i="44"/>
  <c r="AJ16" i="44" s="1"/>
  <c r="AI16" i="44"/>
  <c r="AK16" i="44" s="1"/>
  <c r="Y16" i="44"/>
  <c r="AB16" i="44" s="1"/>
  <c r="Z16" i="44"/>
  <c r="X16" i="44"/>
  <c r="AA16" i="44" s="1"/>
  <c r="AH52" i="44" l="1"/>
  <c r="AJ15" i="44"/>
  <c r="AJ52" i="44" s="1"/>
  <c r="AA44" i="41" s="1"/>
  <c r="X52" i="44"/>
  <c r="AA15" i="44"/>
  <c r="AA52" i="44" s="1"/>
  <c r="AA9" i="41" s="1"/>
  <c r="AI52" i="44"/>
  <c r="AK15" i="44"/>
  <c r="AK52" i="44" s="1"/>
  <c r="AA46" i="41" s="1"/>
  <c r="Y52" i="44"/>
  <c r="AB15" i="44"/>
  <c r="AB52" i="44" s="1"/>
  <c r="AA11" i="41" s="1"/>
  <c r="Z52" i="44"/>
  <c r="AA7" i="41" s="1"/>
  <c r="AA19" i="41" s="1"/>
  <c r="Z7" i="41"/>
  <c r="H71" i="49"/>
  <c r="Z11" i="41" l="1"/>
  <c r="O80" i="49"/>
  <c r="O78" i="49"/>
  <c r="Z9" i="41"/>
  <c r="Z46" i="41"/>
  <c r="AF80" i="49"/>
  <c r="Z44" i="41"/>
  <c r="AF78" i="49"/>
</calcChain>
</file>

<file path=xl/sharedStrings.xml><?xml version="1.0" encoding="utf-8"?>
<sst xmlns="http://schemas.openxmlformats.org/spreadsheetml/2006/main" count="1365" uniqueCount="549">
  <si>
    <t>E</t>
    <phoneticPr fontId="2"/>
  </si>
  <si>
    <t>(Ｅ×⑤)</t>
    <phoneticPr fontId="2"/>
  </si>
  <si>
    <t>Ｂ</t>
    <phoneticPr fontId="2"/>
  </si>
  <si>
    <t>(⑥×Ｂ)</t>
    <phoneticPr fontId="2"/>
  </si>
  <si>
    <t>Ｃ</t>
    <phoneticPr fontId="2"/>
  </si>
  <si>
    <t>(⑥×Ｃ)</t>
    <phoneticPr fontId="2"/>
  </si>
  <si>
    <t>*4</t>
    <phoneticPr fontId="2"/>
  </si>
  <si>
    <t>*5</t>
    <phoneticPr fontId="2"/>
  </si>
  <si>
    <t>*4 就業者誘発数：生産誘発によって創出される個人業主､家族従業者､有給役員および雇用者(常用雇用者､臨時･日雇)の総数。</t>
    <phoneticPr fontId="2"/>
  </si>
  <si>
    <t>*5 雇用者誘発数：生産誘発によって創出される有給役員および雇用者(常用雇用､臨時･日雇)の総数。</t>
    <phoneticPr fontId="2"/>
  </si>
  <si>
    <t>１</t>
    <phoneticPr fontId="2"/>
  </si>
  <si>
    <t>２</t>
    <phoneticPr fontId="2"/>
  </si>
  <si>
    <t>３</t>
    <phoneticPr fontId="2"/>
  </si>
  <si>
    <t>４</t>
    <phoneticPr fontId="2"/>
  </si>
  <si>
    <t>５</t>
    <phoneticPr fontId="2"/>
  </si>
  <si>
    <t>６</t>
    <phoneticPr fontId="2"/>
  </si>
  <si>
    <t>７</t>
    <phoneticPr fontId="2"/>
  </si>
  <si>
    <t>８</t>
    <phoneticPr fontId="2"/>
  </si>
  <si>
    <t>(１+３+５)</t>
    <phoneticPr fontId="2"/>
  </si>
  <si>
    <t>(２+４+６)</t>
    <phoneticPr fontId="2"/>
  </si>
  <si>
    <t xml:space="preserve">   </t>
    <phoneticPr fontId="2"/>
  </si>
  <si>
    <r>
      <t>県内生産額</t>
    </r>
    <r>
      <rPr>
        <sz val="8"/>
        <rFont val="ＭＳ Ｐゴシック"/>
        <family val="3"/>
        <charset val="128"/>
      </rPr>
      <t>(単位:百万円､(1)生産者価格評価表より)</t>
    </r>
    <rPh sb="0" eb="2">
      <t>ケンナイ</t>
    </rPh>
    <rPh sb="2" eb="5">
      <t>セイサンガク</t>
    </rPh>
    <rPh sb="6" eb="8">
      <t>タンイ</t>
    </rPh>
    <rPh sb="9" eb="11">
      <t>ヒャクマン</t>
    </rPh>
    <rPh sb="11" eb="12">
      <t>エン</t>
    </rPh>
    <rPh sb="16" eb="19">
      <t>セイサンシャ</t>
    </rPh>
    <rPh sb="19" eb="21">
      <t>カカク</t>
    </rPh>
    <rPh sb="21" eb="23">
      <t>ヒョウカ</t>
    </rPh>
    <rPh sb="23" eb="24">
      <t>ヒョウ</t>
    </rPh>
    <phoneticPr fontId="2"/>
  </si>
  <si>
    <t>常用雇用</t>
    <rPh sb="0" eb="2">
      <t>ジョウヨウ</t>
    </rPh>
    <rPh sb="2" eb="4">
      <t>コヨウ</t>
    </rPh>
    <phoneticPr fontId="24"/>
  </si>
  <si>
    <t>臨時･日雇</t>
    <rPh sb="0" eb="2">
      <t>リンジ</t>
    </rPh>
    <rPh sb="3" eb="4">
      <t>ニチ</t>
    </rPh>
    <rPh sb="4" eb="5">
      <t>ヤトイ</t>
    </rPh>
    <phoneticPr fontId="24"/>
  </si>
  <si>
    <t xml:space="preserve">01 </t>
  </si>
  <si>
    <t xml:space="preserve">02 </t>
  </si>
  <si>
    <t>鉱業</t>
  </si>
  <si>
    <t xml:space="preserve">03 </t>
  </si>
  <si>
    <t xml:space="preserve">04 </t>
  </si>
  <si>
    <t>繊維製品</t>
  </si>
  <si>
    <t xml:space="preserve">05 </t>
  </si>
  <si>
    <t xml:space="preserve">06 </t>
  </si>
  <si>
    <t>化学製品</t>
  </si>
  <si>
    <t xml:space="preserve">07 </t>
  </si>
  <si>
    <t xml:space="preserve">08 </t>
  </si>
  <si>
    <t xml:space="preserve">09 </t>
  </si>
  <si>
    <t>鉄鋼</t>
  </si>
  <si>
    <t xml:space="preserve">10 </t>
  </si>
  <si>
    <t>非鉄金属</t>
  </si>
  <si>
    <t xml:space="preserve">11 </t>
  </si>
  <si>
    <t>金属製品</t>
  </si>
  <si>
    <t xml:space="preserve">12 </t>
  </si>
  <si>
    <t xml:space="preserve">13 </t>
  </si>
  <si>
    <t xml:space="preserve">14 </t>
  </si>
  <si>
    <t xml:space="preserve">15 </t>
  </si>
  <si>
    <t xml:space="preserve">16 </t>
  </si>
  <si>
    <t>その他の製造工業製品</t>
  </si>
  <si>
    <t xml:space="preserve">17 </t>
  </si>
  <si>
    <t>建設</t>
  </si>
  <si>
    <t xml:space="preserve">18 </t>
  </si>
  <si>
    <t xml:space="preserve">19 </t>
  </si>
  <si>
    <t xml:space="preserve">20 </t>
  </si>
  <si>
    <t>商業</t>
  </si>
  <si>
    <t xml:space="preserve">21 </t>
  </si>
  <si>
    <t xml:space="preserve">22 </t>
  </si>
  <si>
    <t>不動産</t>
  </si>
  <si>
    <t xml:space="preserve">23 </t>
  </si>
  <si>
    <t xml:space="preserve">24 </t>
  </si>
  <si>
    <t xml:space="preserve">25 </t>
  </si>
  <si>
    <t>公務</t>
  </si>
  <si>
    <t xml:space="preserve">26 </t>
  </si>
  <si>
    <t xml:space="preserve">27 </t>
  </si>
  <si>
    <t xml:space="preserve">28 </t>
  </si>
  <si>
    <t xml:space="preserve">29 </t>
  </si>
  <si>
    <t xml:space="preserve">30 </t>
  </si>
  <si>
    <t xml:space="preserve">31 </t>
  </si>
  <si>
    <t>事務用品</t>
  </si>
  <si>
    <t>分類不明</t>
  </si>
  <si>
    <t>雇用者所得</t>
  </si>
  <si>
    <t>営業余剰</t>
  </si>
  <si>
    <t>資本減耗引当</t>
  </si>
  <si>
    <t>粗付加価値部門計</t>
  </si>
  <si>
    <t>民間消費支出</t>
  </si>
  <si>
    <t>一般政府消費支出</t>
  </si>
  <si>
    <t>在庫純増</t>
  </si>
  <si>
    <t>合計</t>
    <rPh sb="0" eb="2">
      <t>ゴウケイ</t>
    </rPh>
    <phoneticPr fontId="2"/>
  </si>
  <si>
    <t>電気機械</t>
  </si>
  <si>
    <t>輸送機械</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</si>
  <si>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</si>
  <si>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</si>
  <si>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</si>
  <si>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</si>
  <si>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</si>
  <si>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</si>
  <si>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</si>
  <si>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</si>
  <si>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</si>
  <si>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</si>
  <si>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</si>
  <si>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</si>
  <si>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</si>
  <si>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</si>
  <si>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</si>
  <si>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</si>
  <si>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</si>
  <si>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</si>
  <si>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</si>
  <si>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</si>
  <si>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</si>
  <si>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</si>
  <si>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</si>
  <si>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</si>
  <si>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</si>
  <si>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</si>
  <si>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</si>
  <si>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</si>
  <si>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</si>
  <si>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</si>
  <si>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</si>
  <si>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</si>
  <si>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</si>
  <si>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内生部門計　　</t>
  </si>
  <si>
    <t>家計外消費支出</t>
  </si>
  <si>
    <t>県内生産額</t>
  </si>
  <si>
    <t>移輸出</t>
    <rPh sb="0" eb="1">
      <t>イ</t>
    </rPh>
    <phoneticPr fontId="4"/>
  </si>
  <si>
    <t>県内最終需要計</t>
  </si>
  <si>
    <t>県内需要合計</t>
  </si>
  <si>
    <t>最終需要計</t>
  </si>
  <si>
    <t>需要合計</t>
  </si>
  <si>
    <t>最終需要部門計</t>
  </si>
  <si>
    <t>Ａ</t>
    <phoneticPr fontId="2"/>
  </si>
  <si>
    <t>直接効果</t>
    <rPh sb="0" eb="2">
      <t>チョクセツ</t>
    </rPh>
    <rPh sb="2" eb="4">
      <t>コウカ</t>
    </rPh>
    <phoneticPr fontId="2"/>
  </si>
  <si>
    <t>第１次波及効果</t>
    <rPh sb="0" eb="1">
      <t>ダイ</t>
    </rPh>
    <rPh sb="2" eb="3">
      <t>ツギ</t>
    </rPh>
    <rPh sb="3" eb="5">
      <t>ハキュウ</t>
    </rPh>
    <rPh sb="5" eb="7">
      <t>コウカ</t>
    </rPh>
    <phoneticPr fontId="2"/>
  </si>
  <si>
    <t>原材料投入額</t>
    <rPh sb="0" eb="3">
      <t>ゲンザイリョウ</t>
    </rPh>
    <rPh sb="3" eb="6">
      <t>トウニュウガク</t>
    </rPh>
    <phoneticPr fontId="2"/>
  </si>
  <si>
    <t>移輸入</t>
    <rPh sb="0" eb="1">
      <t>イ</t>
    </rPh>
    <rPh sb="1" eb="3">
      <t>ユニュウ</t>
    </rPh>
    <phoneticPr fontId="2"/>
  </si>
  <si>
    <t>建築</t>
  </si>
  <si>
    <t>住宅建築</t>
  </si>
  <si>
    <t>木造在来
住宅</t>
  </si>
  <si>
    <t>木造量産
住宅</t>
  </si>
  <si>
    <t>ＳＲＣ住宅</t>
  </si>
  <si>
    <t>ＲＣ住宅</t>
  </si>
  <si>
    <t>ＲＣ在来
住宅</t>
  </si>
  <si>
    <t>ＲＣ量産
住宅</t>
  </si>
  <si>
    <t>Ｓ住宅</t>
  </si>
  <si>
    <t>Ｓ在来住宅</t>
  </si>
  <si>
    <t>Ｓ量産住宅</t>
  </si>
  <si>
    <t>ＣＢ住宅</t>
  </si>
  <si>
    <t>非住宅建築</t>
  </si>
  <si>
    <t>木造工場</t>
  </si>
  <si>
    <t>木造事務所</t>
  </si>
  <si>
    <t>ＳＲＣ工場</t>
  </si>
  <si>
    <t>ＳＲＣ
事務所</t>
  </si>
  <si>
    <t>ＲＣ工場</t>
  </si>
  <si>
    <t>ＲＣ学校</t>
  </si>
  <si>
    <t>ＲＣ事務所</t>
  </si>
  <si>
    <t>Ｓ工場</t>
  </si>
  <si>
    <t>Ｓ事務所</t>
  </si>
  <si>
    <t>ＣＢ非住宅</t>
  </si>
  <si>
    <t>土木</t>
  </si>
  <si>
    <t>公共事業</t>
  </si>
  <si>
    <t>道路関係
公共事業</t>
  </si>
  <si>
    <t>道 路</t>
  </si>
  <si>
    <t>一般道路</t>
  </si>
  <si>
    <t>道路改良</t>
  </si>
  <si>
    <t>道路舗装</t>
  </si>
  <si>
    <t>道路橋梁</t>
  </si>
  <si>
    <t>道路補修</t>
  </si>
  <si>
    <t>街路改良</t>
  </si>
  <si>
    <t>街路舗装</t>
  </si>
  <si>
    <t>街路橋梁</t>
  </si>
  <si>
    <t>有料道路</t>
  </si>
  <si>
    <t>高速有料
道路</t>
  </si>
  <si>
    <t>一般有料
道路</t>
  </si>
  <si>
    <t>区画整理</t>
  </si>
  <si>
    <t>治水</t>
  </si>
  <si>
    <t>河川改修</t>
  </si>
  <si>
    <t>海岸</t>
  </si>
  <si>
    <t>砂防</t>
  </si>
  <si>
    <t>下水道</t>
  </si>
  <si>
    <t>空港</t>
  </si>
  <si>
    <t>公園</t>
  </si>
  <si>
    <t>災害復旧</t>
  </si>
  <si>
    <t>農林関係
公共事業</t>
  </si>
  <si>
    <t>その他の
土木建設</t>
    <rPh sb="5" eb="7">
      <t>ドボク</t>
    </rPh>
    <rPh sb="7" eb="9">
      <t>ケンセツ</t>
    </rPh>
    <phoneticPr fontId="3"/>
  </si>
  <si>
    <t>鉄道軌道
建設</t>
  </si>
  <si>
    <t>電力施設
建設</t>
  </si>
  <si>
    <t>電気通信
施設建設</t>
  </si>
  <si>
    <t>土地造成</t>
  </si>
  <si>
    <t>その他の
土木</t>
  </si>
  <si>
    <t>主要構造部が鉄骨造またはその他の金属で作られたもの</t>
  </si>
  <si>
    <t>農林関係公共事業を除く公共事業</t>
  </si>
  <si>
    <t>①</t>
    <phoneticPr fontId="2"/>
  </si>
  <si>
    <t>粗　付　加
価　値　率</t>
    <rPh sb="0" eb="1">
      <t>ソ</t>
    </rPh>
    <rPh sb="2" eb="3">
      <t>ツキ</t>
    </rPh>
    <rPh sb="4" eb="5">
      <t>カ</t>
    </rPh>
    <rPh sb="6" eb="7">
      <t>アタイ</t>
    </rPh>
    <rPh sb="8" eb="9">
      <t>アタイ</t>
    </rPh>
    <rPh sb="10" eb="11">
      <t>リツ</t>
    </rPh>
    <phoneticPr fontId="2"/>
  </si>
  <si>
    <t>粗　付　加
価　値　額</t>
    <rPh sb="0" eb="1">
      <t>ソ</t>
    </rPh>
    <rPh sb="2" eb="3">
      <t>ツキ</t>
    </rPh>
    <rPh sb="4" eb="5">
      <t>カ</t>
    </rPh>
    <rPh sb="6" eb="7">
      <t>アタイ</t>
    </rPh>
    <rPh sb="8" eb="9">
      <t>アタイ</t>
    </rPh>
    <rPh sb="10" eb="11">
      <t>ガク</t>
    </rPh>
    <phoneticPr fontId="2"/>
  </si>
  <si>
    <t>雇　用　者
所　得　率</t>
    <rPh sb="0" eb="1">
      <t>ヤトイ</t>
    </rPh>
    <rPh sb="2" eb="3">
      <t>ヨウ</t>
    </rPh>
    <rPh sb="4" eb="5">
      <t>シャ</t>
    </rPh>
    <rPh sb="6" eb="7">
      <t>ジョ</t>
    </rPh>
    <rPh sb="8" eb="9">
      <t>エ</t>
    </rPh>
    <rPh sb="10" eb="11">
      <t>リツ</t>
    </rPh>
    <phoneticPr fontId="2"/>
  </si>
  <si>
    <t>雇　用　者
所　得　額</t>
    <rPh sb="0" eb="1">
      <t>ヤトイ</t>
    </rPh>
    <rPh sb="2" eb="3">
      <t>ヨウ</t>
    </rPh>
    <rPh sb="4" eb="5">
      <t>シャ</t>
    </rPh>
    <rPh sb="6" eb="7">
      <t>ジョ</t>
    </rPh>
    <rPh sb="8" eb="9">
      <t>エ</t>
    </rPh>
    <rPh sb="10" eb="11">
      <t>ガク</t>
    </rPh>
    <phoneticPr fontId="2"/>
  </si>
  <si>
    <t>原　材　料
投　入　額</t>
    <rPh sb="0" eb="1">
      <t>ハラ</t>
    </rPh>
    <rPh sb="2" eb="3">
      <t>ザイ</t>
    </rPh>
    <rPh sb="4" eb="5">
      <t>リョウ</t>
    </rPh>
    <rPh sb="6" eb="7">
      <t>トウ</t>
    </rPh>
    <rPh sb="8" eb="9">
      <t>イ</t>
    </rPh>
    <rPh sb="10" eb="11">
      <t>ガク</t>
    </rPh>
    <phoneticPr fontId="2"/>
  </si>
  <si>
    <t>①’</t>
    <phoneticPr fontId="2"/>
  </si>
  <si>
    <t>②</t>
    <phoneticPr fontId="2"/>
  </si>
  <si>
    <t>④</t>
    <phoneticPr fontId="2"/>
  </si>
  <si>
    <t>⑤</t>
    <phoneticPr fontId="2"/>
  </si>
  <si>
    <t>⑥</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</si>
  <si>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</si>
  <si>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</si>
  <si>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</si>
  <si>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</si>
  <si>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</si>
  <si>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</si>
  <si>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</si>
  <si>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</si>
  <si>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</si>
  <si>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</si>
  <si>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</si>
  <si>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合　　計</t>
    <rPh sb="0" eb="1">
      <t>ゴウ</t>
    </rPh>
    <rPh sb="3" eb="4">
      <t>ケイ</t>
    </rPh>
    <phoneticPr fontId="2"/>
  </si>
  <si>
    <t>部　門　分　類</t>
    <rPh sb="0" eb="1">
      <t>ブ</t>
    </rPh>
    <rPh sb="2" eb="3">
      <t>モン</t>
    </rPh>
    <rPh sb="4" eb="5">
      <t>ブン</t>
    </rPh>
    <rPh sb="6" eb="7">
      <t>ルイ</t>
    </rPh>
    <phoneticPr fontId="2"/>
  </si>
  <si>
    <t>建設</t>
    <phoneticPr fontId="2"/>
  </si>
  <si>
    <t>建築</t>
    <phoneticPr fontId="2"/>
  </si>
  <si>
    <t>住宅建築</t>
    <phoneticPr fontId="2"/>
  </si>
  <si>
    <t>ＲＣ住宅</t>
    <phoneticPr fontId="2"/>
  </si>
  <si>
    <t>Ｓ住宅</t>
    <phoneticPr fontId="2"/>
  </si>
  <si>
    <t>非住宅建築</t>
    <phoneticPr fontId="2"/>
  </si>
  <si>
    <t>土木</t>
    <phoneticPr fontId="2"/>
  </si>
  <si>
    <t>公共事業</t>
    <phoneticPr fontId="2"/>
  </si>
  <si>
    <t>道路関係
公共事業</t>
    <phoneticPr fontId="2"/>
  </si>
  <si>
    <t>道 路</t>
    <phoneticPr fontId="2"/>
  </si>
  <si>
    <t>一般道路</t>
    <phoneticPr fontId="2"/>
  </si>
  <si>
    <t>その他の
土木建設</t>
    <rPh sb="5" eb="7">
      <t>ドボク</t>
    </rPh>
    <rPh sb="7" eb="9">
      <t>ケンセツ</t>
    </rPh>
    <phoneticPr fontId="2"/>
  </si>
  <si>
    <t>第２次波及効果</t>
    <rPh sb="0" eb="1">
      <t>ダイ</t>
    </rPh>
    <rPh sb="2" eb="3">
      <t>ツギ</t>
    </rPh>
    <rPh sb="3" eb="5">
      <t>ハキュウ</t>
    </rPh>
    <rPh sb="5" eb="7">
      <t>コウカ</t>
    </rPh>
    <phoneticPr fontId="2"/>
  </si>
  <si>
    <t>結果表</t>
    <rPh sb="0" eb="2">
      <t>ケッカ</t>
    </rPh>
    <rPh sb="2" eb="3">
      <t>オモテ</t>
    </rPh>
    <phoneticPr fontId="2"/>
  </si>
  <si>
    <t>(単位：百万円、四捨五入のため合計と内訳は必ずしも一致しません。)</t>
    <rPh sb="1" eb="3">
      <t>タンイ</t>
    </rPh>
    <rPh sb="4" eb="6">
      <t>ヒャクマン</t>
    </rPh>
    <rPh sb="6" eb="7">
      <t>エン</t>
    </rPh>
    <rPh sb="8" eb="12">
      <t>シシャゴニュウ</t>
    </rPh>
    <rPh sb="15" eb="17">
      <t>ゴウケイ</t>
    </rPh>
    <rPh sb="18" eb="20">
      <t>ウチワケ</t>
    </rPh>
    <rPh sb="21" eb="22">
      <t>カナラ</t>
    </rPh>
    <rPh sb="25" eb="27">
      <t>イッチ</t>
    </rPh>
    <phoneticPr fontId="2"/>
  </si>
  <si>
    <t>直 接 効 果</t>
    <rPh sb="0" eb="1">
      <t>チョク</t>
    </rPh>
    <rPh sb="2" eb="3">
      <t>セツ</t>
    </rPh>
    <rPh sb="4" eb="5">
      <t>コウ</t>
    </rPh>
    <rPh sb="6" eb="7">
      <t>カ</t>
    </rPh>
    <phoneticPr fontId="2"/>
  </si>
  <si>
    <t>第１次波及
効      果</t>
    <rPh sb="0" eb="1">
      <t>ダイ</t>
    </rPh>
    <rPh sb="2" eb="3">
      <t>ツギ</t>
    </rPh>
    <rPh sb="3" eb="5">
      <t>ハキュウ</t>
    </rPh>
    <rPh sb="6" eb="7">
      <t>コウ</t>
    </rPh>
    <rPh sb="13" eb="14">
      <t>カ</t>
    </rPh>
    <phoneticPr fontId="2"/>
  </si>
  <si>
    <t>第２次波及
効      果</t>
    <rPh sb="0" eb="1">
      <t>ダイ</t>
    </rPh>
    <rPh sb="2" eb="3">
      <t>ツギ</t>
    </rPh>
    <rPh sb="3" eb="5">
      <t>ハキュウ</t>
    </rPh>
    <rPh sb="6" eb="7">
      <t>コウ</t>
    </rPh>
    <rPh sb="13" eb="14">
      <t>ハテ</t>
    </rPh>
    <phoneticPr fontId="2"/>
  </si>
  <si>
    <t>生 　   産 
誘  発  額</t>
    <rPh sb="0" eb="1">
      <t>ショウ</t>
    </rPh>
    <rPh sb="6" eb="7">
      <t>サン</t>
    </rPh>
    <rPh sb="9" eb="10">
      <t>ユウ</t>
    </rPh>
    <rPh sb="12" eb="13">
      <t>ハツ</t>
    </rPh>
    <rPh sb="15" eb="16">
      <t>ガク</t>
    </rPh>
    <phoneticPr fontId="2"/>
  </si>
  <si>
    <t>粗付加価値
誘  発  額</t>
    <rPh sb="0" eb="3">
      <t>ソフカ</t>
    </rPh>
    <rPh sb="3" eb="5">
      <t>カチ</t>
    </rPh>
    <rPh sb="6" eb="7">
      <t>ユウ</t>
    </rPh>
    <rPh sb="9" eb="10">
      <t>ハツ</t>
    </rPh>
    <rPh sb="12" eb="13">
      <t>ガク</t>
    </rPh>
    <phoneticPr fontId="2"/>
  </si>
  <si>
    <t>(単位：百万円)</t>
    <rPh sb="1" eb="3">
      <t>タンイ</t>
    </rPh>
    <rPh sb="4" eb="6">
      <t>ヒャクマン</t>
    </rPh>
    <rPh sb="6" eb="7">
      <t>エン</t>
    </rPh>
    <phoneticPr fontId="2"/>
  </si>
  <si>
    <t>雇用者所得
誘  発  額</t>
    <rPh sb="0" eb="3">
      <t>コヨウシャ</t>
    </rPh>
    <rPh sb="3" eb="5">
      <t>ショトク</t>
    </rPh>
    <rPh sb="6" eb="7">
      <t>ユウ</t>
    </rPh>
    <rPh sb="9" eb="10">
      <t>ハツ</t>
    </rPh>
    <rPh sb="12" eb="13">
      <t>ガク</t>
    </rPh>
    <phoneticPr fontId="2"/>
  </si>
  <si>
    <t>(倍)</t>
    <rPh sb="1" eb="2">
      <t>バイ</t>
    </rPh>
    <phoneticPr fontId="2"/>
  </si>
  <si>
    <t>フロー図</t>
    <rPh sb="3" eb="4">
      <t>ズ</t>
    </rPh>
    <phoneticPr fontId="2"/>
  </si>
  <si>
    <t>*金額と図形の縮尺は正確な比率にはなっていません。</t>
    <rPh sb="1" eb="3">
      <t>キンガク</t>
    </rPh>
    <rPh sb="4" eb="6">
      <t>ズケイ</t>
    </rPh>
    <rPh sb="7" eb="9">
      <t>シュクシャク</t>
    </rPh>
    <rPh sb="10" eb="12">
      <t>セイカク</t>
    </rPh>
    <rPh sb="13" eb="15">
      <t>ヒリツ</t>
    </rPh>
    <phoneticPr fontId="2"/>
  </si>
  <si>
    <t>計算表</t>
    <rPh sb="0" eb="2">
      <t>ケイサン</t>
    </rPh>
    <rPh sb="2" eb="3">
      <t>オモテ</t>
    </rPh>
    <phoneticPr fontId="2"/>
  </si>
  <si>
    <t>直　接　効　果</t>
    <rPh sb="0" eb="1">
      <t>チョク</t>
    </rPh>
    <rPh sb="2" eb="3">
      <t>セツ</t>
    </rPh>
    <rPh sb="4" eb="5">
      <t>コウ</t>
    </rPh>
    <rPh sb="6" eb="7">
      <t>カ</t>
    </rPh>
    <phoneticPr fontId="2"/>
  </si>
  <si>
    <t>合　計(総合効果)</t>
    <rPh sb="0" eb="1">
      <t>ゴウ</t>
    </rPh>
    <rPh sb="2" eb="3">
      <t>ケイ</t>
    </rPh>
    <rPh sb="4" eb="6">
      <t>ソウゴウ</t>
    </rPh>
    <rPh sb="6" eb="8">
      <t>コウカ</t>
    </rPh>
    <phoneticPr fontId="2"/>
  </si>
  <si>
    <t xml:space="preserve">需　要　額
</t>
    <rPh sb="0" eb="1">
      <t>ジュ</t>
    </rPh>
    <rPh sb="2" eb="3">
      <t>ヨウ</t>
    </rPh>
    <rPh sb="4" eb="5">
      <t>ガク</t>
    </rPh>
    <phoneticPr fontId="2"/>
  </si>
  <si>
    <t>県　    内
需  要  額</t>
    <rPh sb="0" eb="1">
      <t>ケン</t>
    </rPh>
    <rPh sb="6" eb="7">
      <t>ナイ</t>
    </rPh>
    <rPh sb="8" eb="9">
      <t>ジュ</t>
    </rPh>
    <rPh sb="11" eb="12">
      <t>ヨウ</t>
    </rPh>
    <rPh sb="14" eb="15">
      <t>ガク</t>
    </rPh>
    <phoneticPr fontId="2"/>
  </si>
  <si>
    <t>県      内 
需  要  額</t>
    <rPh sb="0" eb="1">
      <t>ケン</t>
    </rPh>
    <rPh sb="7" eb="8">
      <t>ナイ</t>
    </rPh>
    <rPh sb="10" eb="11">
      <t>モトム</t>
    </rPh>
    <rPh sb="13" eb="14">
      <t>ヨウ</t>
    </rPh>
    <rPh sb="16" eb="17">
      <t>ガク</t>
    </rPh>
    <phoneticPr fontId="2"/>
  </si>
  <si>
    <t>逆　行　列
係   　 数</t>
    <rPh sb="0" eb="1">
      <t>ギャク</t>
    </rPh>
    <rPh sb="2" eb="3">
      <t>ギョウ</t>
    </rPh>
    <rPh sb="4" eb="5">
      <t>レツ</t>
    </rPh>
    <rPh sb="6" eb="7">
      <t>カカリ</t>
    </rPh>
    <rPh sb="12" eb="13">
      <t>カズ</t>
    </rPh>
    <phoneticPr fontId="2"/>
  </si>
  <si>
    <t>生　　　産
誘　発　額</t>
    <rPh sb="0" eb="1">
      <t>ショウ</t>
    </rPh>
    <rPh sb="4" eb="5">
      <t>サン</t>
    </rPh>
    <rPh sb="6" eb="7">
      <t>ユウ</t>
    </rPh>
    <rPh sb="8" eb="9">
      <t>ハツ</t>
    </rPh>
    <rPh sb="10" eb="11">
      <t>ガク</t>
    </rPh>
    <phoneticPr fontId="2"/>
  </si>
  <si>
    <t>粗付加価値
誘　発　額</t>
    <rPh sb="0" eb="1">
      <t>ソ</t>
    </rPh>
    <rPh sb="1" eb="3">
      <t>フカ</t>
    </rPh>
    <rPh sb="3" eb="5">
      <t>カチ</t>
    </rPh>
    <rPh sb="6" eb="7">
      <t>ユウ</t>
    </rPh>
    <rPh sb="8" eb="9">
      <t>ハツ</t>
    </rPh>
    <rPh sb="10" eb="11">
      <t>ガク</t>
    </rPh>
    <phoneticPr fontId="2"/>
  </si>
  <si>
    <t>雇用者所得
誘　発　額</t>
    <rPh sb="0" eb="3">
      <t>コヨウシャ</t>
    </rPh>
    <rPh sb="3" eb="5">
      <t>ショトク</t>
    </rPh>
    <rPh sb="6" eb="7">
      <t>ユウ</t>
    </rPh>
    <rPh sb="8" eb="9">
      <t>ハツ</t>
    </rPh>
    <rPh sb="10" eb="11">
      <t>ガク</t>
    </rPh>
    <phoneticPr fontId="2"/>
  </si>
  <si>
    <t>雇  用  者
所 得 額 計</t>
    <rPh sb="0" eb="1">
      <t>ヤトイ</t>
    </rPh>
    <rPh sb="3" eb="4">
      <t>ヨウ</t>
    </rPh>
    <rPh sb="6" eb="7">
      <t>シャ</t>
    </rPh>
    <rPh sb="8" eb="9">
      <t>ジョ</t>
    </rPh>
    <rPh sb="10" eb="11">
      <t>エ</t>
    </rPh>
    <rPh sb="12" eb="13">
      <t>ガク</t>
    </rPh>
    <rPh sb="14" eb="15">
      <t>ケイ</t>
    </rPh>
    <phoneticPr fontId="2"/>
  </si>
  <si>
    <t>消 費 転 換
係　　   数</t>
    <rPh sb="0" eb="1">
      <t>ショウ</t>
    </rPh>
    <rPh sb="2" eb="3">
      <t>ヒ</t>
    </rPh>
    <rPh sb="4" eb="5">
      <t>テン</t>
    </rPh>
    <rPh sb="6" eb="7">
      <t>カン</t>
    </rPh>
    <rPh sb="8" eb="9">
      <t>ガカリ</t>
    </rPh>
    <rPh sb="14" eb="15">
      <t>カズ</t>
    </rPh>
    <phoneticPr fontId="2"/>
  </si>
  <si>
    <t>消　　　費
支　出　額</t>
    <rPh sb="0" eb="1">
      <t>ショウ</t>
    </rPh>
    <rPh sb="4" eb="5">
      <t>ヒ</t>
    </rPh>
    <rPh sb="6" eb="7">
      <t>シ</t>
    </rPh>
    <rPh sb="8" eb="9">
      <t>デ</t>
    </rPh>
    <rPh sb="10" eb="11">
      <t>ガク</t>
    </rPh>
    <phoneticPr fontId="2"/>
  </si>
  <si>
    <t>民 間 消 費
支 出 構 成</t>
    <rPh sb="0" eb="1">
      <t>タミ</t>
    </rPh>
    <rPh sb="2" eb="3">
      <t>マ</t>
    </rPh>
    <rPh sb="4" eb="5">
      <t>ショウ</t>
    </rPh>
    <rPh sb="6" eb="7">
      <t>ヒ</t>
    </rPh>
    <rPh sb="8" eb="9">
      <t>シ</t>
    </rPh>
    <rPh sb="10" eb="11">
      <t>デ</t>
    </rPh>
    <rPh sb="12" eb="13">
      <t>カマエ</t>
    </rPh>
    <rPh sb="14" eb="15">
      <t>シゲル</t>
    </rPh>
    <phoneticPr fontId="2"/>
  </si>
  <si>
    <t>民間消費
支  出  額</t>
    <rPh sb="0" eb="1">
      <t>タミ</t>
    </rPh>
    <rPh sb="1" eb="2">
      <t>マ</t>
    </rPh>
    <rPh sb="2" eb="3">
      <t>ショウ</t>
    </rPh>
    <rPh sb="3" eb="4">
      <t>ヒ</t>
    </rPh>
    <rPh sb="5" eb="6">
      <t>シ</t>
    </rPh>
    <rPh sb="8" eb="9">
      <t>デ</t>
    </rPh>
    <rPh sb="11" eb="12">
      <t>ガク</t>
    </rPh>
    <phoneticPr fontId="2"/>
  </si>
  <si>
    <t>県内民間
消費支出額</t>
    <rPh sb="0" eb="2">
      <t>ケンナイ</t>
    </rPh>
    <rPh sb="2" eb="4">
      <t>ミンカン</t>
    </rPh>
    <rPh sb="5" eb="7">
      <t>ショウヒ</t>
    </rPh>
    <rPh sb="7" eb="9">
      <t>シシュツ</t>
    </rPh>
    <rPh sb="9" eb="10">
      <t>ガク</t>
    </rPh>
    <phoneticPr fontId="2"/>
  </si>
  <si>
    <t>生      産
誘  発  額</t>
    <rPh sb="0" eb="1">
      <t>ショウ</t>
    </rPh>
    <rPh sb="7" eb="8">
      <t>サン</t>
    </rPh>
    <rPh sb="9" eb="10">
      <t>ユウ</t>
    </rPh>
    <rPh sb="12" eb="13">
      <t>ハツ</t>
    </rPh>
    <rPh sb="15" eb="16">
      <t>ガク</t>
    </rPh>
    <phoneticPr fontId="2"/>
  </si>
  <si>
    <t>雇用者所得
誘　発　額</t>
    <rPh sb="0" eb="1">
      <t>ヤトイ</t>
    </rPh>
    <rPh sb="1" eb="2">
      <t>ヨウ</t>
    </rPh>
    <rPh sb="2" eb="3">
      <t>シャ</t>
    </rPh>
    <rPh sb="3" eb="4">
      <t>ジョ</t>
    </rPh>
    <rPh sb="4" eb="5">
      <t>エ</t>
    </rPh>
    <rPh sb="6" eb="7">
      <t>ユウ</t>
    </rPh>
    <rPh sb="8" eb="9">
      <t>ハツ</t>
    </rPh>
    <rPh sb="10" eb="11">
      <t>ガク</t>
    </rPh>
    <phoneticPr fontId="2"/>
  </si>
  <si>
    <t>粗付加価値
誘  発  額</t>
    <rPh sb="0" eb="1">
      <t>ソ</t>
    </rPh>
    <rPh sb="1" eb="3">
      <t>フカ</t>
    </rPh>
    <rPh sb="3" eb="5">
      <t>カチ</t>
    </rPh>
    <rPh sb="6" eb="7">
      <t>ユウ</t>
    </rPh>
    <rPh sb="9" eb="10">
      <t>ハツ</t>
    </rPh>
    <rPh sb="12" eb="13">
      <t>ガク</t>
    </rPh>
    <phoneticPr fontId="2"/>
  </si>
  <si>
    <t>　クリックすると、該当する係数へ移動します。</t>
    <rPh sb="9" eb="11">
      <t>ガイトウ</t>
    </rPh>
    <rPh sb="13" eb="15">
      <t>ケイスウ</t>
    </rPh>
    <rPh sb="16" eb="18">
      <t>イドウ</t>
    </rPh>
    <phoneticPr fontId="2"/>
  </si>
  <si>
    <t>係数Ａ　自給率</t>
    <rPh sb="0" eb="2">
      <t>ケイスウ</t>
    </rPh>
    <rPh sb="4" eb="7">
      <t>ジキュウリツ</t>
    </rPh>
    <phoneticPr fontId="2"/>
  </si>
  <si>
    <t>県内総固定資本形成(公的)</t>
  </si>
  <si>
    <t>県内総固定資本形成(民間)</t>
  </si>
  <si>
    <t>(控除)移輸入</t>
    <rPh sb="4" eb="5">
      <t>イ</t>
    </rPh>
    <rPh sb="5" eb="7">
      <t>ユニュウ</t>
    </rPh>
    <phoneticPr fontId="4"/>
  </si>
  <si>
    <t>移輸入率</t>
    <rPh sb="0" eb="1">
      <t>イ</t>
    </rPh>
    <rPh sb="1" eb="3">
      <t>ユニュウ</t>
    </rPh>
    <rPh sb="3" eb="4">
      <t>リツ</t>
    </rPh>
    <phoneticPr fontId="2"/>
  </si>
  <si>
    <t>自給率</t>
    <rPh sb="0" eb="3">
      <t>ジキュウリツ</t>
    </rPh>
    <phoneticPr fontId="2"/>
  </si>
  <si>
    <t>間接税(除関税)</t>
  </si>
  <si>
    <t>(控除)経常補助金</t>
  </si>
  <si>
    <t>↑シートのトップへ戻る</t>
    <rPh sb="9" eb="10">
      <t>モド</t>
    </rPh>
    <phoneticPr fontId="2"/>
  </si>
  <si>
    <t>５か年
平 均</t>
    <rPh sb="2" eb="3">
      <t>ネン</t>
    </rPh>
    <rPh sb="4" eb="5">
      <t>ヒラ</t>
    </rPh>
    <rPh sb="6" eb="7">
      <t>ヒトシ</t>
    </rPh>
    <phoneticPr fontId="2"/>
  </si>
  <si>
    <t>電子部品</t>
  </si>
  <si>
    <t>住宅建築(非木造)</t>
  </si>
  <si>
    <t>非住宅建築(木造)</t>
  </si>
  <si>
    <t>非住宅建築(非木造)</t>
  </si>
  <si>
    <t>河川･下水道･その他の公共事業</t>
  </si>
  <si>
    <t>水道</t>
  </si>
  <si>
    <t>廃棄物処理</t>
  </si>
  <si>
    <t>港湾･漁港</t>
  </si>
  <si>
    <t>住宅建築(非木造)</t>
    <phoneticPr fontId="2"/>
  </si>
  <si>
    <t>4+7</t>
  </si>
  <si>
    <t>5+6</t>
  </si>
  <si>
    <t>10+11</t>
  </si>
  <si>
    <t>13+14</t>
  </si>
  <si>
    <t>17+20</t>
  </si>
  <si>
    <t>18+19</t>
  </si>
  <si>
    <t>31+51</t>
  </si>
  <si>
    <t>32+50</t>
  </si>
  <si>
    <t>33+41</t>
  </si>
  <si>
    <t>42+47</t>
  </si>
  <si>
    <t>48+49</t>
  </si>
  <si>
    <t>52+57～62</t>
  </si>
  <si>
    <t>非住宅建築(木造)</t>
    <phoneticPr fontId="2"/>
  </si>
  <si>
    <t>国および地方公共団体の行う道路改良事業</t>
  </si>
  <si>
    <t>国および地方公共団体の行う道路舗装新設事業</t>
  </si>
  <si>
    <t>国および地方公共団体の行う道路橋梁整備事業</t>
  </si>
  <si>
    <t>国および地方公共団体の行う道路補修事業</t>
  </si>
  <si>
    <t>国および地方公共団体の行う街路舗装新設事業</t>
  </si>
  <si>
    <t>国および地方公共団体の行う街路橋梁整備事業</t>
  </si>
  <si>
    <t>国および地方公共団体の行う土地区画整理事業</t>
  </si>
  <si>
    <t>国および地方公共団体の行う河川事業</t>
  </si>
  <si>
    <t>国および地方公共団体の行う海岸事業</t>
  </si>
  <si>
    <t>国および地方公共団体の行う砂防事業および地すべり対策事業</t>
  </si>
  <si>
    <t>地方公共団体および地方公営企業の行う下水道事業の構築物の建設事業</t>
  </si>
  <si>
    <t>国および地方公共団体の行う公園および緑地保全事業</t>
  </si>
  <si>
    <t>21～28</t>
    <phoneticPr fontId="2"/>
  </si>
  <si>
    <t>34～40</t>
    <phoneticPr fontId="2"/>
  </si>
  <si>
    <t>43～46</t>
    <phoneticPr fontId="2"/>
  </si>
  <si>
    <t>53～56</t>
    <phoneticPr fontId="2"/>
  </si>
  <si>
    <t>65～70</t>
    <phoneticPr fontId="2"/>
  </si>
  <si>
    <t>主要構造部が非木造の居住専用建築物､居住産業併用建築物の新築､増築および改築</t>
  </si>
  <si>
    <t>木造建築物のうち､4以外の建築物の新築､増築および改築</t>
  </si>
  <si>
    <t>工場､作業場および倉庫</t>
  </si>
  <si>
    <t>事務所､店舗､学校､病院および他に分類されないもの</t>
  </si>
  <si>
    <t>非木造の建築物のうち､7以外の建築物の新築､増築および改築</t>
  </si>
  <si>
    <t>地方公共団体および地方道路公社の行う一般有料道路建設事業､補修修繕事業</t>
  </si>
  <si>
    <t>国および地方公共団体の行う港湾事業､漁港事業､沿岸漁場整備事業および離島電気事業</t>
  </si>
  <si>
    <t>地方公営企業等の行う上水道事業における建設事業､工業用水道事業および簡易水道事業</t>
  </si>
  <si>
    <t>主要構造物が､ｺﾝｸﾘｰﾄﾌﾞﾛｯｸ造および他の分類に該当しないもの</t>
  </si>
  <si>
    <t>ﾌﾟﾚﾊﾌﾞ工法住宅</t>
  </si>
  <si>
    <t>ﾌﾟﾚﾊﾌﾞ工法住宅およびﾂｰﾊﾞｲﾌｫｰ工法住宅</t>
  </si>
  <si>
    <t>非住宅建築(非木造)</t>
    <phoneticPr fontId="2"/>
  </si>
  <si>
    <t>計算表(建設部門)</t>
    <rPh sb="0" eb="2">
      <t>ケイサン</t>
    </rPh>
    <rPh sb="2" eb="3">
      <t>オモテ</t>
    </rPh>
    <rPh sb="4" eb="6">
      <t>ケンセツ</t>
    </rPh>
    <rPh sb="6" eb="8">
      <t>ブモン</t>
    </rPh>
    <phoneticPr fontId="2"/>
  </si>
  <si>
    <t>雇用者所得</t>
    <rPh sb="0" eb="2">
      <t>コヨウ</t>
    </rPh>
    <rPh sb="2" eb="3">
      <t>シャ</t>
    </rPh>
    <rPh sb="3" eb="5">
      <t>ショトク</t>
    </rPh>
    <phoneticPr fontId="2"/>
  </si>
  <si>
    <t>粗付加価値</t>
    <rPh sb="0" eb="1">
      <t>ソ</t>
    </rPh>
    <rPh sb="1" eb="3">
      <t>フカ</t>
    </rPh>
    <rPh sb="3" eb="5">
      <t>カチ</t>
    </rPh>
    <phoneticPr fontId="2"/>
  </si>
  <si>
    <t>住宅建築(木造)　　　　　　　　</t>
    <phoneticPr fontId="2"/>
  </si>
  <si>
    <t>上･工業用水道</t>
  </si>
  <si>
    <t>(ｼｰﾄ｢③-1計算(建設部門)｣の①の合計)</t>
    <rPh sb="8" eb="10">
      <t>ケイサン</t>
    </rPh>
    <rPh sb="11" eb="13">
      <t>ケンセツ</t>
    </rPh>
    <rPh sb="13" eb="15">
      <t>ブモン</t>
    </rPh>
    <rPh sb="20" eb="22">
      <t>ゴウケイ</t>
    </rPh>
    <phoneticPr fontId="2"/>
  </si>
  <si>
    <t>自　給　率</t>
    <rPh sb="0" eb="1">
      <t>ジ</t>
    </rPh>
    <rPh sb="2" eb="3">
      <t>キュウ</t>
    </rPh>
    <rPh sb="4" eb="5">
      <t>リツ</t>
    </rPh>
    <phoneticPr fontId="2"/>
  </si>
  <si>
    <t>③</t>
    <phoneticPr fontId="2"/>
  </si>
  <si>
    <t>(ｼｰﾄ｢③-1計算(建設部門)｣の②の雇用者所得額合計)</t>
    <rPh sb="8" eb="10">
      <t>ケイサン</t>
    </rPh>
    <rPh sb="11" eb="13">
      <t>ケンセツ</t>
    </rPh>
    <rPh sb="13" eb="15">
      <t>ブモン</t>
    </rPh>
    <rPh sb="20" eb="23">
      <t>コヨウシャ</t>
    </rPh>
    <rPh sb="23" eb="25">
      <t>ショトク</t>
    </rPh>
    <rPh sb="25" eb="26">
      <t>ガク</t>
    </rPh>
    <rPh sb="26" eb="28">
      <t>ゴウケイ</t>
    </rPh>
    <phoneticPr fontId="2"/>
  </si>
  <si>
    <t>(ｼｰﾄ｢③-1計算(建設部門)｣の②の粗付加価値額合計)</t>
    <rPh sb="8" eb="10">
      <t>ケイサン</t>
    </rPh>
    <rPh sb="11" eb="13">
      <t>ケンセツ</t>
    </rPh>
    <rPh sb="13" eb="15">
      <t>ブモン</t>
    </rPh>
    <rPh sb="20" eb="21">
      <t>ソ</t>
    </rPh>
    <rPh sb="21" eb="23">
      <t>フカ</t>
    </rPh>
    <rPh sb="23" eb="25">
      <t>カチ</t>
    </rPh>
    <rPh sb="25" eb="26">
      <t>ガク</t>
    </rPh>
    <rPh sb="26" eb="28">
      <t>ゴウケイ</t>
    </rPh>
    <phoneticPr fontId="2"/>
  </si>
  <si>
    <t>(ｼｰﾄ｢③-1計算(建設部門)｣の②の原材料投入額合計)</t>
    <rPh sb="20" eb="23">
      <t>ゲンザイリョウ</t>
    </rPh>
    <rPh sb="23" eb="26">
      <t>トウニュウガク</t>
    </rPh>
    <rPh sb="26" eb="28">
      <t>ゴウケイ</t>
    </rPh>
    <phoneticPr fontId="2"/>
  </si>
  <si>
    <t>⑦</t>
    <phoneticPr fontId="2"/>
  </si>
  <si>
    <t>需要額①</t>
    <rPh sb="0" eb="2">
      <t>ジュヨウ</t>
    </rPh>
    <rPh sb="2" eb="3">
      <t>ガク</t>
    </rPh>
    <phoneticPr fontId="2"/>
  </si>
  <si>
    <t>×自給率Ａ</t>
    <rPh sb="1" eb="4">
      <t>ジキュウリツ</t>
    </rPh>
    <phoneticPr fontId="2"/>
  </si>
  <si>
    <t>(直接+第１次波及)</t>
    <rPh sb="1" eb="3">
      <t>チョクセツ</t>
    </rPh>
    <rPh sb="4" eb="5">
      <t>ダイ</t>
    </rPh>
    <rPh sb="6" eb="7">
      <t>ツギ</t>
    </rPh>
    <rPh sb="7" eb="9">
      <t>ハキュウ</t>
    </rPh>
    <phoneticPr fontId="2"/>
  </si>
  <si>
    <t>県内需要額①’</t>
    <rPh sb="0" eb="2">
      <t>ケンナイ</t>
    </rPh>
    <rPh sb="2" eb="4">
      <t>ジュヨウ</t>
    </rPh>
    <rPh sb="4" eb="5">
      <t>ガク</t>
    </rPh>
    <phoneticPr fontId="2"/>
  </si>
  <si>
    <t>α</t>
    <phoneticPr fontId="2"/>
  </si>
  <si>
    <t>(①の各工事種別×αの工事種別)</t>
    <rPh sb="3" eb="4">
      <t>カク</t>
    </rPh>
    <rPh sb="4" eb="6">
      <t>コウジ</t>
    </rPh>
    <rPh sb="6" eb="8">
      <t>シュベツ</t>
    </rPh>
    <rPh sb="11" eb="13">
      <t>コウジ</t>
    </rPh>
    <rPh sb="13" eb="15">
      <t>シュベツ</t>
    </rPh>
    <phoneticPr fontId="2"/>
  </si>
  <si>
    <t>×建設部門投入係数α</t>
    <rPh sb="1" eb="3">
      <t>ケンセツ</t>
    </rPh>
    <rPh sb="3" eb="5">
      <t>ブモン</t>
    </rPh>
    <rPh sb="5" eb="7">
      <t>トウニュウ</t>
    </rPh>
    <rPh sb="7" eb="9">
      <t>ケイスウ</t>
    </rPh>
    <phoneticPr fontId="2"/>
  </si>
  <si>
    <t>粗付加価値額②</t>
    <rPh sb="0" eb="1">
      <t>ソ</t>
    </rPh>
    <rPh sb="1" eb="3">
      <t>フカ</t>
    </rPh>
    <rPh sb="3" eb="5">
      <t>カチ</t>
    </rPh>
    <rPh sb="5" eb="6">
      <t>ガク</t>
    </rPh>
    <phoneticPr fontId="2"/>
  </si>
  <si>
    <t>雇用者所得額③</t>
    <rPh sb="0" eb="3">
      <t>コヨウシャ</t>
    </rPh>
    <rPh sb="3" eb="5">
      <t>ショトク</t>
    </rPh>
    <rPh sb="5" eb="6">
      <t>ガク</t>
    </rPh>
    <phoneticPr fontId="2"/>
  </si>
  <si>
    <t>原材料投入額④</t>
    <rPh sb="0" eb="3">
      <t>ゲンザイリョウ</t>
    </rPh>
    <rPh sb="3" eb="6">
      <t>トウニュウガク</t>
    </rPh>
    <phoneticPr fontId="2"/>
  </si>
  <si>
    <t>県内需要額⑤</t>
    <rPh sb="0" eb="2">
      <t>ケンナイ</t>
    </rPh>
    <rPh sb="2" eb="4">
      <t>ジュヨウ</t>
    </rPh>
    <rPh sb="4" eb="5">
      <t>ガク</t>
    </rPh>
    <phoneticPr fontId="2"/>
  </si>
  <si>
    <t>生産誘発額⑥</t>
    <rPh sb="0" eb="2">
      <t>セイサン</t>
    </rPh>
    <rPh sb="2" eb="5">
      <t>ユウハツガク</t>
    </rPh>
    <phoneticPr fontId="2"/>
  </si>
  <si>
    <t>粗付加価値誘発額⑦</t>
    <rPh sb="0" eb="1">
      <t>ソ</t>
    </rPh>
    <rPh sb="1" eb="3">
      <t>フカ</t>
    </rPh>
    <rPh sb="3" eb="5">
      <t>カチ</t>
    </rPh>
    <rPh sb="5" eb="8">
      <t>ユウハツガク</t>
    </rPh>
    <phoneticPr fontId="2"/>
  </si>
  <si>
    <t>雇用者所得額計⑨</t>
    <rPh sb="0" eb="3">
      <t>コヨウシャ</t>
    </rPh>
    <rPh sb="3" eb="5">
      <t>ショトク</t>
    </rPh>
    <rPh sb="5" eb="6">
      <t>ガク</t>
    </rPh>
    <rPh sb="6" eb="7">
      <t>ケイ</t>
    </rPh>
    <phoneticPr fontId="2"/>
  </si>
  <si>
    <t>雇用者所得誘発額⑧</t>
    <rPh sb="0" eb="3">
      <t>コヨウシャ</t>
    </rPh>
    <rPh sb="3" eb="5">
      <t>ショトク</t>
    </rPh>
    <rPh sb="5" eb="8">
      <t>ユウハツガク</t>
    </rPh>
    <phoneticPr fontId="2"/>
  </si>
  <si>
    <t>雇用者所得額③＋⑧</t>
    <rPh sb="0" eb="3">
      <t>コヨウシャ</t>
    </rPh>
    <rPh sb="3" eb="5">
      <t>ショトク</t>
    </rPh>
    <rPh sb="5" eb="6">
      <t>ガク</t>
    </rPh>
    <phoneticPr fontId="2"/>
  </si>
  <si>
    <t>消費支出額⑩</t>
    <rPh sb="0" eb="2">
      <t>ショウヒ</t>
    </rPh>
    <rPh sb="2" eb="4">
      <t>シシュツ</t>
    </rPh>
    <rPh sb="4" eb="5">
      <t>ガク</t>
    </rPh>
    <phoneticPr fontId="2"/>
  </si>
  <si>
    <t>県内民間消費支出額⑫</t>
    <rPh sb="0" eb="2">
      <t>ケンナイ</t>
    </rPh>
    <rPh sb="2" eb="4">
      <t>ミンカン</t>
    </rPh>
    <rPh sb="4" eb="6">
      <t>ショウヒ</t>
    </rPh>
    <rPh sb="6" eb="8">
      <t>シシュツ</t>
    </rPh>
    <rPh sb="8" eb="9">
      <t>ガク</t>
    </rPh>
    <phoneticPr fontId="2"/>
  </si>
  <si>
    <t>生産誘発額⑬</t>
    <rPh sb="0" eb="2">
      <t>セイサン</t>
    </rPh>
    <rPh sb="2" eb="5">
      <t>ユウハツガク</t>
    </rPh>
    <phoneticPr fontId="2"/>
  </si>
  <si>
    <t>粗付加価値誘発額⑭</t>
    <rPh sb="0" eb="1">
      <t>ソ</t>
    </rPh>
    <rPh sb="1" eb="3">
      <t>フカ</t>
    </rPh>
    <rPh sb="3" eb="5">
      <t>カチ</t>
    </rPh>
    <rPh sb="5" eb="8">
      <t>ユウハツガク</t>
    </rPh>
    <phoneticPr fontId="2"/>
  </si>
  <si>
    <t>雇用者所得誘発額⑮</t>
    <rPh sb="0" eb="2">
      <t>コヨウ</t>
    </rPh>
    <rPh sb="2" eb="3">
      <t>シャ</t>
    </rPh>
    <rPh sb="3" eb="5">
      <t>ショトク</t>
    </rPh>
    <rPh sb="5" eb="7">
      <t>ユウハツ</t>
    </rPh>
    <rPh sb="7" eb="8">
      <t>ガク</t>
    </rPh>
    <phoneticPr fontId="2"/>
  </si>
  <si>
    <t>(④×Ａ)</t>
  </si>
  <si>
    <t>(③＋⑧)</t>
  </si>
  <si>
    <t>(⑪×Ａ)</t>
  </si>
  <si>
    <t>(①’+⑥+⑬)</t>
  </si>
  <si>
    <t>(②+⑦+⑭)</t>
  </si>
  <si>
    <t>(③+⑧+⑮)</t>
  </si>
  <si>
    <t>データ入力(③建　設)</t>
    <rPh sb="3" eb="5">
      <t>ニュウリョク</t>
    </rPh>
    <rPh sb="7" eb="8">
      <t>ダテ</t>
    </rPh>
    <rPh sb="9" eb="10">
      <t>セツ</t>
    </rPh>
    <phoneticPr fontId="2"/>
  </si>
  <si>
    <t>需要額(工事費)</t>
    <rPh sb="0" eb="3">
      <t>ジュヨウガク</t>
    </rPh>
    <rPh sb="4" eb="7">
      <t>コウジヒ</t>
    </rPh>
    <phoneticPr fontId="2"/>
  </si>
  <si>
    <t>集計</t>
    <rPh sb="0" eb="2">
      <t>シュウケイ</t>
    </rPh>
    <phoneticPr fontId="2"/>
  </si>
  <si>
    <t>定　　　　義</t>
    <rPh sb="0" eb="1">
      <t>サダム</t>
    </rPh>
    <rPh sb="5" eb="6">
      <t>ギ</t>
    </rPh>
    <phoneticPr fontId="2"/>
  </si>
  <si>
    <t>(1)　｢需要額(工事費)｣(黄色のセル)に､数値を入力してください｡</t>
    <rPh sb="5" eb="8">
      <t>ジュヨウガク</t>
    </rPh>
    <rPh sb="9" eb="12">
      <t>コウジヒ</t>
    </rPh>
    <rPh sb="15" eb="17">
      <t>キイロ</t>
    </rPh>
    <phoneticPr fontId="2"/>
  </si>
  <si>
    <t>(2)　右の結果表に分析結果､シート｢②フロー｣に波及効果のフロー図が表示されます｡</t>
    <rPh sb="10" eb="12">
      <t>ブンセキ</t>
    </rPh>
    <phoneticPr fontId="2"/>
  </si>
  <si>
    <t>*1</t>
    <phoneticPr fontId="2"/>
  </si>
  <si>
    <t>*2</t>
    <phoneticPr fontId="2"/>
  </si>
  <si>
    <t>*3</t>
    <phoneticPr fontId="2"/>
  </si>
  <si>
    <t>6以外の住宅</t>
    <phoneticPr fontId="2"/>
  </si>
  <si>
    <t>11以外の住宅</t>
    <phoneticPr fontId="2"/>
  </si>
  <si>
    <t>14以外の住宅</t>
    <phoneticPr fontId="2"/>
  </si>
  <si>
    <t>建  設  部  門
投 入 係 数 表</t>
    <rPh sb="0" eb="1">
      <t>ケン</t>
    </rPh>
    <rPh sb="3" eb="4">
      <t>セツ</t>
    </rPh>
    <rPh sb="6" eb="7">
      <t>ブ</t>
    </rPh>
    <rPh sb="9" eb="10">
      <t>モン</t>
    </rPh>
    <rPh sb="11" eb="12">
      <t>トウ</t>
    </rPh>
    <rPh sb="13" eb="14">
      <t>イ</t>
    </rPh>
    <rPh sb="15" eb="16">
      <t>カカリ</t>
    </rPh>
    <rPh sb="17" eb="18">
      <t>スウ</t>
    </rPh>
    <rPh sb="19" eb="20">
      <t>オモテ</t>
    </rPh>
    <phoneticPr fontId="2"/>
  </si>
  <si>
    <t>係　数</t>
    <rPh sb="0" eb="1">
      <t>カカリ</t>
    </rPh>
    <rPh sb="2" eb="3">
      <t>カズ</t>
    </rPh>
    <phoneticPr fontId="2"/>
  </si>
  <si>
    <t>住宅建築(木造)　　　　　　　　</t>
  </si>
  <si>
    <t>波及効果倍率
(生産誘発額･合計(総合効果)÷需要額(工事費))</t>
    <rPh sb="0" eb="2">
      <t>ハキュウ</t>
    </rPh>
    <rPh sb="2" eb="4">
      <t>コウカ</t>
    </rPh>
    <rPh sb="4" eb="6">
      <t>バイリツ</t>
    </rPh>
    <rPh sb="8" eb="10">
      <t>セイサン</t>
    </rPh>
    <rPh sb="10" eb="13">
      <t>ユウハツガク</t>
    </rPh>
    <rPh sb="14" eb="16">
      <t>ゴウケイ</t>
    </rPh>
    <rPh sb="17" eb="19">
      <t>ソウゴウ</t>
    </rPh>
    <rPh sb="19" eb="21">
      <t>コウカ</t>
    </rPh>
    <rPh sb="23" eb="26">
      <t>ジュヨウガク</t>
    </rPh>
    <rPh sb="27" eb="30">
      <t>コウジヒ</t>
    </rPh>
    <phoneticPr fontId="2"/>
  </si>
  <si>
    <t>合      計
(総合効果)</t>
    <rPh sb="0" eb="1">
      <t>ゴウ</t>
    </rPh>
    <rPh sb="7" eb="8">
      <t>ケイ</t>
    </rPh>
    <rPh sb="10" eb="12">
      <t>ソウゴウ</t>
    </rPh>
    <rPh sb="12" eb="14">
      <t>コウカ</t>
    </rPh>
    <phoneticPr fontId="2"/>
  </si>
  <si>
    <t>上･工業用
水道</t>
  </si>
  <si>
    <t>(単位：百万円､四捨五入のため合計と内訳は必ずしも一致しません｡)</t>
    <rPh sb="1" eb="3">
      <t>タンイ</t>
    </rPh>
    <rPh sb="4" eb="6">
      <t>ヒャクマン</t>
    </rPh>
    <rPh sb="6" eb="7">
      <t>エン</t>
    </rPh>
    <rPh sb="8" eb="12">
      <t>シシャゴニュウ</t>
    </rPh>
    <rPh sb="15" eb="17">
      <t>ゴウケイ</t>
    </rPh>
    <rPh sb="18" eb="20">
      <t>ウチワケ</t>
    </rPh>
    <rPh sb="21" eb="22">
      <t>カナラ</t>
    </rPh>
    <rPh sb="25" eb="27">
      <t>イッチ</t>
    </rPh>
    <phoneticPr fontId="2"/>
  </si>
  <si>
    <t>*2 粗付加価値誘発額：粗付加価値は生産活動によって新たに付け加えられた価値で､雇用者所得､営業余剰､資本減耗引当等で構成される｡粗付価値誘発額は生産が誘発されることに伴って誘発される粗付加価値の額｡</t>
    <rPh sb="3" eb="4">
      <t>ソ</t>
    </rPh>
    <rPh sb="4" eb="6">
      <t>フカ</t>
    </rPh>
    <rPh sb="6" eb="8">
      <t>カチ</t>
    </rPh>
    <rPh sb="8" eb="10">
      <t>ユウハツ</t>
    </rPh>
    <rPh sb="10" eb="11">
      <t>ガク</t>
    </rPh>
    <phoneticPr fontId="2"/>
  </si>
  <si>
    <t>*3 雇用者所得誘発額：雇用者所得は民間､政府等に雇用されている者に対して労働の報酬として支払われる現金､現物のいっさいの所得｡雇用者所得誘発額は生産が誘発されることに伴って誘発される雇用者所得の額｡</t>
    <rPh sb="3" eb="6">
      <t>コヨウシャ</t>
    </rPh>
    <rPh sb="6" eb="8">
      <t>ショトク</t>
    </rPh>
    <rPh sb="8" eb="11">
      <t>ユウハツガク</t>
    </rPh>
    <rPh sb="12" eb="15">
      <t>コヨウシャ</t>
    </rPh>
    <rPh sb="15" eb="17">
      <t>ショトク</t>
    </rPh>
    <rPh sb="18" eb="20">
      <t>ミンカン</t>
    </rPh>
    <rPh sb="21" eb="23">
      <t>セイフ</t>
    </rPh>
    <rPh sb="23" eb="24">
      <t>トウ</t>
    </rPh>
    <rPh sb="25" eb="27">
      <t>コヨウ</t>
    </rPh>
    <rPh sb="32" eb="33">
      <t>モノ</t>
    </rPh>
    <rPh sb="34" eb="35">
      <t>タイ</t>
    </rPh>
    <rPh sb="37" eb="39">
      <t>ロウドウ</t>
    </rPh>
    <rPh sb="40" eb="42">
      <t>ホウシュウ</t>
    </rPh>
    <rPh sb="45" eb="47">
      <t>シハラ</t>
    </rPh>
    <rPh sb="50" eb="52">
      <t>ゲンキン</t>
    </rPh>
    <rPh sb="53" eb="55">
      <t>ゲンブツ</t>
    </rPh>
    <rPh sb="61" eb="63">
      <t>ショトク</t>
    </rPh>
    <rPh sb="64" eb="67">
      <t>コヨウシャ</t>
    </rPh>
    <rPh sb="67" eb="69">
      <t>ショトク</t>
    </rPh>
    <rPh sb="69" eb="72">
      <t>ユウハツガク</t>
    </rPh>
    <rPh sb="73" eb="75">
      <t>セイサン</t>
    </rPh>
    <rPh sb="76" eb="78">
      <t>ユウハツ</t>
    </rPh>
    <rPh sb="84" eb="85">
      <t>トモナ</t>
    </rPh>
    <rPh sb="87" eb="89">
      <t>ユウハツ</t>
    </rPh>
    <rPh sb="92" eb="95">
      <t>コヨウシャ</t>
    </rPh>
    <rPh sb="95" eb="97">
      <t>ショトク</t>
    </rPh>
    <rPh sb="98" eb="99">
      <t>ガク</t>
    </rPh>
    <phoneticPr fontId="2"/>
  </si>
  <si>
    <t>需 要 額
(工 事 費)</t>
    <rPh sb="0" eb="1">
      <t>モトメ</t>
    </rPh>
    <rPh sb="2" eb="3">
      <t>ヨウ</t>
    </rPh>
    <rPh sb="4" eb="5">
      <t>ガク</t>
    </rPh>
    <rPh sb="7" eb="8">
      <t>コウ</t>
    </rPh>
    <rPh sb="9" eb="10">
      <t>コト</t>
    </rPh>
    <rPh sb="11" eb="12">
      <t>ヒ</t>
    </rPh>
    <phoneticPr fontId="2"/>
  </si>
  <si>
    <t>(4) 消費転換係数</t>
    <rPh sb="4" eb="6">
      <t>ショウヒ</t>
    </rPh>
    <rPh sb="6" eb="8">
      <t>テンカン</t>
    </rPh>
    <rPh sb="8" eb="10">
      <t>ケイスウ</t>
    </rPh>
    <phoneticPr fontId="2"/>
  </si>
  <si>
    <t>*1 生産誘発額：最終需要をまかなうために直接･間接に必要となる県内生産の額｡</t>
    <rPh sb="3" eb="5">
      <t>セイサン</t>
    </rPh>
    <rPh sb="5" eb="8">
      <t>ユウハツガク</t>
    </rPh>
    <rPh sb="9" eb="11">
      <t>サイシュウ</t>
    </rPh>
    <rPh sb="11" eb="13">
      <t>ジュヨウ</t>
    </rPh>
    <rPh sb="21" eb="23">
      <t>チョクセツ</t>
    </rPh>
    <rPh sb="24" eb="26">
      <t>カンセツ</t>
    </rPh>
    <rPh sb="27" eb="29">
      <t>ヒツヨウ</t>
    </rPh>
    <rPh sb="32" eb="34">
      <t>ケンナイ</t>
    </rPh>
    <rPh sb="34" eb="36">
      <t>セイサン</t>
    </rPh>
    <rPh sb="37" eb="38">
      <t>ガク</t>
    </rPh>
    <phoneticPr fontId="2"/>
  </si>
  <si>
    <t>建築基準法第2条に規定する主要構造部(以下｢主要構造部｣という｡)が居住専用建築物､居住産業併用建築物(居住の用に供せられる部分をいう｡以下同じ｡)の新築､増築および改築</t>
    <rPh sb="17" eb="18">
      <t>ブ</t>
    </rPh>
    <rPh sb="26" eb="27">
      <t>ブ</t>
    </rPh>
    <rPh sb="50" eb="51">
      <t>モノ</t>
    </rPh>
    <phoneticPr fontId="2"/>
  </si>
  <si>
    <t>主要構造部がｺﾝｸﾘｰﾄﾌﾞﾛｯｸ造および他の分類に該当しないもの</t>
    <rPh sb="4" eb="5">
      <t>ブ</t>
    </rPh>
    <phoneticPr fontId="2"/>
  </si>
  <si>
    <t>主要構造部が鉄骨鉄筋ｺﾝｸﾘｰﾄ造の工場､作業場および倉庫</t>
    <rPh sb="4" eb="5">
      <t>ブ</t>
    </rPh>
    <phoneticPr fontId="2"/>
  </si>
  <si>
    <t>主要構造部が鉄骨鉄筋ｺﾝｸﾘｰﾄ造の事務所､店舗､学校､病院およびその他21に該当しないもの</t>
    <rPh sb="4" eb="5">
      <t>ブ</t>
    </rPh>
    <phoneticPr fontId="2"/>
  </si>
  <si>
    <t>主要構造部が鉄筋ｺﾝｸﾘｰﾄ造の工場､作業場および倉庫</t>
    <rPh sb="4" eb="5">
      <t>ブ</t>
    </rPh>
    <phoneticPr fontId="2"/>
  </si>
  <si>
    <t>主要構造部が鉄筋ｺﾝｸﾘｰﾄ造の学校</t>
    <rPh sb="16" eb="18">
      <t>ガッコウ</t>
    </rPh>
    <phoneticPr fontId="2"/>
  </si>
  <si>
    <t>主要構造部が鉄筋ｺﾝｸﾘｰﾄ造の事務所､店舗､病院およびその他23､24に該当しないもの</t>
  </si>
  <si>
    <t>主要構造部が鉄骨またはその他の金属で作られた事務所､店舗､病院､学校およびその他26に該当しないもの</t>
  </si>
  <si>
    <t>主要構造部が鉄骨またはその他の金属で作られた工場､作業場および倉庫</t>
    <phoneticPr fontId="2"/>
  </si>
  <si>
    <t>国および地方公共団体の行う街路改良事業､街路補修事業</t>
    <rPh sb="13" eb="15">
      <t>ガイロ</t>
    </rPh>
    <phoneticPr fontId="2"/>
  </si>
  <si>
    <t>国および地方公共団体の行う31～59の事業の災害復旧事業および鉱害復旧事業</t>
    <rPh sb="11" eb="12">
      <t>オコナ</t>
    </rPh>
    <rPh sb="33" eb="35">
      <t>フッキュウ</t>
    </rPh>
    <phoneticPr fontId="2"/>
  </si>
  <si>
    <t>農林関係公共事業</t>
    <rPh sb="0" eb="2">
      <t>ノウリン</t>
    </rPh>
    <rPh sb="2" eb="4">
      <t>カンケイ</t>
    </rPh>
    <rPh sb="4" eb="6">
      <t>コウキョウ</t>
    </rPh>
    <rPh sb="6" eb="8">
      <t>ジギョウ</t>
    </rPh>
    <phoneticPr fontId="2"/>
  </si>
  <si>
    <t>8+9+12+15</t>
    <phoneticPr fontId="2"/>
  </si>
  <si>
    <t>30+63+64</t>
    <phoneticPr fontId="2"/>
  </si>
  <si>
    <t>有料道路</t>
    <phoneticPr fontId="2"/>
  </si>
  <si>
    <t>高速有料
道路</t>
    <phoneticPr fontId="2"/>
  </si>
  <si>
    <t>一般有料
道路</t>
    <phoneticPr fontId="2"/>
  </si>
  <si>
    <t>治水</t>
    <phoneticPr fontId="2"/>
  </si>
  <si>
    <t>原材料投入額､雇用者所得額､粗付加価値額</t>
    <rPh sb="0" eb="3">
      <t>ゲンザイリョウ</t>
    </rPh>
    <rPh sb="3" eb="6">
      <t>トウニュウガク</t>
    </rPh>
    <rPh sb="7" eb="10">
      <t>コヨウシャ</t>
    </rPh>
    <rPh sb="10" eb="12">
      <t>ショトク</t>
    </rPh>
    <rPh sb="12" eb="13">
      <t>ガク</t>
    </rPh>
    <rPh sb="14" eb="15">
      <t>ソ</t>
    </rPh>
    <rPh sb="15" eb="17">
      <t>フカ</t>
    </rPh>
    <rPh sb="17" eb="19">
      <t>カチ</t>
    </rPh>
    <rPh sb="19" eb="20">
      <t>ガク</t>
    </rPh>
    <phoneticPr fontId="2"/>
  </si>
  <si>
    <t>合      計
（総合効果）</t>
    <rPh sb="0" eb="1">
      <t>ゴウ</t>
    </rPh>
    <rPh sb="7" eb="8">
      <t>ケイ</t>
    </rPh>
    <rPh sb="10" eb="12">
      <t>ソウゴウ</t>
    </rPh>
    <rPh sb="12" eb="14">
      <t>コウカ</t>
    </rPh>
    <phoneticPr fontId="2"/>
  </si>
  <si>
    <t>(単位：人､四捨五入のため合計と内訳は必ずしも一致しません。)</t>
    <rPh sb="1" eb="3">
      <t>タンイ</t>
    </rPh>
    <rPh sb="4" eb="5">
      <t>ヒト</t>
    </rPh>
    <rPh sb="6" eb="10">
      <t>シシャゴニュウ</t>
    </rPh>
    <rPh sb="13" eb="15">
      <t>ゴウケイ</t>
    </rPh>
    <rPh sb="16" eb="18">
      <t>ウチワケ</t>
    </rPh>
    <rPh sb="19" eb="20">
      <t>カナラ</t>
    </rPh>
    <rPh sb="23" eb="25">
      <t>イッチ</t>
    </rPh>
    <phoneticPr fontId="2"/>
  </si>
  <si>
    <t>就　業　者 
誘　発　数</t>
    <rPh sb="0" eb="1">
      <t>シュウ</t>
    </rPh>
    <rPh sb="2" eb="3">
      <t>ギョウ</t>
    </rPh>
    <rPh sb="4" eb="5">
      <t>シャ</t>
    </rPh>
    <rPh sb="7" eb="8">
      <t>ユウ</t>
    </rPh>
    <rPh sb="9" eb="10">
      <t>ハツ</t>
    </rPh>
    <rPh sb="11" eb="12">
      <t>カズ</t>
    </rPh>
    <phoneticPr fontId="2"/>
  </si>
  <si>
    <t>雇　用　者
誘  発  数</t>
    <rPh sb="0" eb="1">
      <t>ヤトイ</t>
    </rPh>
    <rPh sb="2" eb="3">
      <t>ヨウ</t>
    </rPh>
    <rPh sb="4" eb="5">
      <t>シャ</t>
    </rPh>
    <rPh sb="6" eb="7">
      <t>ユウ</t>
    </rPh>
    <rPh sb="9" eb="10">
      <t>ハツ</t>
    </rPh>
    <rPh sb="12" eb="13">
      <t>カズ</t>
    </rPh>
    <phoneticPr fontId="2"/>
  </si>
  <si>
    <t>(単位：百万円、就業者･雇用者：人　四捨五入のため合計と内訳は必ずしも一致しません。)</t>
    <rPh sb="1" eb="3">
      <t>タンイ</t>
    </rPh>
    <rPh sb="4" eb="6">
      <t>ヒャクマン</t>
    </rPh>
    <rPh sb="6" eb="7">
      <t>エン</t>
    </rPh>
    <rPh sb="8" eb="11">
      <t>シュウギョウシャ</t>
    </rPh>
    <rPh sb="12" eb="15">
      <t>コヨウシャ</t>
    </rPh>
    <rPh sb="16" eb="17">
      <t>ヒト</t>
    </rPh>
    <rPh sb="18" eb="22">
      <t>シシャゴニュウ</t>
    </rPh>
    <rPh sb="25" eb="27">
      <t>ゴウケイ</t>
    </rPh>
    <rPh sb="28" eb="30">
      <t>ウチワケ</t>
    </rPh>
    <rPh sb="31" eb="32">
      <t>カナラ</t>
    </rPh>
    <rPh sb="35" eb="37">
      <t>イッチ</t>
    </rPh>
    <phoneticPr fontId="2"/>
  </si>
  <si>
    <t>就業者誘発数1</t>
    <rPh sb="0" eb="3">
      <t>シュウギョウシャ</t>
    </rPh>
    <rPh sb="3" eb="5">
      <t>ユウハツ</t>
    </rPh>
    <rPh sb="5" eb="6">
      <t>カズ</t>
    </rPh>
    <phoneticPr fontId="2"/>
  </si>
  <si>
    <t>雇用者誘発数2</t>
    <rPh sb="0" eb="3">
      <t>コヨウシャ</t>
    </rPh>
    <rPh sb="3" eb="5">
      <t>ユウハツ</t>
    </rPh>
    <rPh sb="5" eb="6">
      <t>カズ</t>
    </rPh>
    <phoneticPr fontId="2"/>
  </si>
  <si>
    <t>就業者誘発数3</t>
    <rPh sb="0" eb="3">
      <t>シュウギョウシャ</t>
    </rPh>
    <rPh sb="3" eb="5">
      <t>ユウハツ</t>
    </rPh>
    <rPh sb="5" eb="6">
      <t>カズ</t>
    </rPh>
    <phoneticPr fontId="2"/>
  </si>
  <si>
    <t>雇用者誘発数4</t>
    <rPh sb="0" eb="3">
      <t>コヨウシャ</t>
    </rPh>
    <rPh sb="3" eb="5">
      <t>ユウハツ</t>
    </rPh>
    <rPh sb="5" eb="6">
      <t>カズ</t>
    </rPh>
    <phoneticPr fontId="2"/>
  </si>
  <si>
    <t>就業者誘発数5</t>
    <rPh sb="0" eb="3">
      <t>シュウギョウシャ</t>
    </rPh>
    <rPh sb="3" eb="5">
      <t>ユウハツ</t>
    </rPh>
    <rPh sb="5" eb="6">
      <t>カズ</t>
    </rPh>
    <phoneticPr fontId="2"/>
  </si>
  <si>
    <t>雇用者誘発数6</t>
    <rPh sb="0" eb="3">
      <t>コヨウシャ</t>
    </rPh>
    <rPh sb="3" eb="5">
      <t>ユウハツ</t>
    </rPh>
    <rPh sb="5" eb="6">
      <t>カズ</t>
    </rPh>
    <phoneticPr fontId="2"/>
  </si>
  <si>
    <t>飲食料品</t>
  </si>
  <si>
    <t>情報通信</t>
  </si>
  <si>
    <t>(単位：人､四捨五入のため合計と内訳は必ずしも一致しません。)</t>
    <rPh sb="4" eb="5">
      <t>ヒト</t>
    </rPh>
    <phoneticPr fontId="2"/>
  </si>
  <si>
    <t>直　接　効　果</t>
    <rPh sb="0" eb="1">
      <t>チョク</t>
    </rPh>
    <rPh sb="2" eb="3">
      <t>セツ</t>
    </rPh>
    <rPh sb="4" eb="5">
      <t>コウ</t>
    </rPh>
    <rPh sb="6" eb="7">
      <t>ハタシ</t>
    </rPh>
    <phoneticPr fontId="2"/>
  </si>
  <si>
    <t>就　業　者
誘　発　数</t>
    <rPh sb="0" eb="1">
      <t>シュウ</t>
    </rPh>
    <rPh sb="2" eb="3">
      <t>ギョウ</t>
    </rPh>
    <rPh sb="4" eb="5">
      <t>シャ</t>
    </rPh>
    <rPh sb="6" eb="7">
      <t>ユウ</t>
    </rPh>
    <rPh sb="8" eb="9">
      <t>ハツ</t>
    </rPh>
    <rPh sb="10" eb="11">
      <t>カズ</t>
    </rPh>
    <phoneticPr fontId="2"/>
  </si>
  <si>
    <t>雇　用　者
誘　発　数</t>
    <rPh sb="0" eb="1">
      <t>ヤトイ</t>
    </rPh>
    <rPh sb="2" eb="3">
      <t>ヨウ</t>
    </rPh>
    <rPh sb="4" eb="5">
      <t>シャ</t>
    </rPh>
    <rPh sb="6" eb="7">
      <t>ユウ</t>
    </rPh>
    <rPh sb="8" eb="9">
      <t>ハツ</t>
    </rPh>
    <rPh sb="10" eb="11">
      <t>カズ</t>
    </rPh>
    <phoneticPr fontId="2"/>
  </si>
  <si>
    <t>(ｼｰﾄ｢④係数｣参照)</t>
    <rPh sb="6" eb="8">
      <t>ケイスウ</t>
    </rPh>
    <rPh sb="9" eb="11">
      <t>サンショウ</t>
    </rPh>
    <phoneticPr fontId="2"/>
  </si>
  <si>
    <t>係数Ｂ　粗付加価値率</t>
    <rPh sb="0" eb="2">
      <t>ケイスウ</t>
    </rPh>
    <rPh sb="4" eb="5">
      <t>ソ</t>
    </rPh>
    <rPh sb="5" eb="7">
      <t>フカ</t>
    </rPh>
    <rPh sb="7" eb="9">
      <t>カチ</t>
    </rPh>
    <rPh sb="9" eb="10">
      <t>リツ</t>
    </rPh>
    <phoneticPr fontId="2"/>
  </si>
  <si>
    <t>係数Ｃ　雇用者所得率</t>
    <rPh sb="0" eb="2">
      <t>ケイスウ</t>
    </rPh>
    <rPh sb="4" eb="7">
      <t>コヨウシャ</t>
    </rPh>
    <rPh sb="7" eb="9">
      <t>ショトク</t>
    </rPh>
    <rPh sb="9" eb="10">
      <t>リツ</t>
    </rPh>
    <phoneticPr fontId="2"/>
  </si>
  <si>
    <t>係数Ｄ　投入係数</t>
    <rPh sb="0" eb="2">
      <t>ケイスウ</t>
    </rPh>
    <rPh sb="4" eb="6">
      <t>トウニュウ</t>
    </rPh>
    <rPh sb="6" eb="8">
      <t>ケイスウ</t>
    </rPh>
    <phoneticPr fontId="2"/>
  </si>
  <si>
    <t>係数Ｅ　逆行列係数</t>
    <rPh sb="0" eb="2">
      <t>ケイスウ</t>
    </rPh>
    <rPh sb="4" eb="5">
      <t>ギャク</t>
    </rPh>
    <rPh sb="5" eb="7">
      <t>ギョウレツ</t>
    </rPh>
    <rPh sb="7" eb="9">
      <t>ケイスウ</t>
    </rPh>
    <phoneticPr fontId="2"/>
  </si>
  <si>
    <t>係数Ｆ　消費転換係数</t>
    <rPh sb="0" eb="2">
      <t>ケイスウ</t>
    </rPh>
    <rPh sb="4" eb="6">
      <t>ショウヒ</t>
    </rPh>
    <rPh sb="6" eb="8">
      <t>テンカン</t>
    </rPh>
    <rPh sb="8" eb="10">
      <t>ケイスウ</t>
    </rPh>
    <phoneticPr fontId="2"/>
  </si>
  <si>
    <t>←シートのトップへ戻る</t>
    <rPh sb="9" eb="10">
      <t>モド</t>
    </rPh>
    <phoneticPr fontId="2"/>
  </si>
  <si>
    <t>係数Ｇ　民間消費支出構成</t>
    <rPh sb="0" eb="2">
      <t>ケイスウ</t>
    </rPh>
    <rPh sb="4" eb="6">
      <t>ミンカン</t>
    </rPh>
    <rPh sb="6" eb="8">
      <t>ショウヒ</t>
    </rPh>
    <rPh sb="8" eb="10">
      <t>シシュツ</t>
    </rPh>
    <rPh sb="10" eb="12">
      <t>コウセイ</t>
    </rPh>
    <phoneticPr fontId="2"/>
  </si>
  <si>
    <t>係数Ｈ　就業係数</t>
    <rPh sb="4" eb="6">
      <t>シュウギョウ</t>
    </rPh>
    <rPh sb="6" eb="8">
      <t>ケイスウ</t>
    </rPh>
    <phoneticPr fontId="2"/>
  </si>
  <si>
    <t>係数Ｉ　雇用係数</t>
    <rPh sb="4" eb="6">
      <t>コヨウ</t>
    </rPh>
    <phoneticPr fontId="2"/>
  </si>
  <si>
    <t>(1) 生産者価格評価表</t>
    <rPh sb="4" eb="7">
      <t>セイサンシャ</t>
    </rPh>
    <rPh sb="7" eb="9">
      <t>カカク</t>
    </rPh>
    <rPh sb="9" eb="11">
      <t>ヒョウカ</t>
    </rPh>
    <rPh sb="11" eb="12">
      <t>ヒョウ</t>
    </rPh>
    <phoneticPr fontId="2"/>
  </si>
  <si>
    <t>(2) 投入係数表</t>
    <rPh sb="4" eb="6">
      <t>トウニュウ</t>
    </rPh>
    <rPh sb="6" eb="8">
      <t>ケイスウ</t>
    </rPh>
    <rPh sb="8" eb="9">
      <t>ヒョウ</t>
    </rPh>
    <phoneticPr fontId="2"/>
  </si>
  <si>
    <t>34</t>
  </si>
  <si>
    <t>35</t>
  </si>
  <si>
    <t>36</t>
  </si>
  <si>
    <t>37</t>
  </si>
  <si>
    <t>38</t>
  </si>
  <si>
    <t>39</t>
  </si>
  <si>
    <t>40</t>
  </si>
  <si>
    <t>41</t>
  </si>
  <si>
    <t>42</t>
  </si>
  <si>
    <t>43</t>
  </si>
  <si>
    <t>実収入(円)*1　　Ａ</t>
    <rPh sb="0" eb="1">
      <t>ジツ</t>
    </rPh>
    <rPh sb="1" eb="2">
      <t>オサム</t>
    </rPh>
    <rPh sb="2" eb="3">
      <t>イリ</t>
    </rPh>
    <rPh sb="4" eb="5">
      <t>エン</t>
    </rPh>
    <phoneticPr fontId="2"/>
  </si>
  <si>
    <t>消費支出(円)*2　Ｂ</t>
    <rPh sb="0" eb="1">
      <t>ケ</t>
    </rPh>
    <rPh sb="1" eb="2">
      <t>ヒ</t>
    </rPh>
    <rPh sb="2" eb="3">
      <t>ササ</t>
    </rPh>
    <rPh sb="3" eb="4">
      <t>デ</t>
    </rPh>
    <rPh sb="5" eb="6">
      <t>エン</t>
    </rPh>
    <phoneticPr fontId="2"/>
  </si>
  <si>
    <t>消費転換係数Ｃ=Ｂ/Ａ</t>
    <rPh sb="0" eb="2">
      <t>ショウヒ</t>
    </rPh>
    <rPh sb="2" eb="4">
      <t>テンカン</t>
    </rPh>
    <rPh sb="4" eb="6">
      <t>ケイスウ</t>
    </rPh>
    <phoneticPr fontId="2"/>
  </si>
  <si>
    <t>*1 実収入:一般に言われる税込み収入であり，世帯員全員の現金収入を合計したものである</t>
    <rPh sb="3" eb="4">
      <t>ジツ</t>
    </rPh>
    <rPh sb="4" eb="6">
      <t>シュウニュウ</t>
    </rPh>
    <phoneticPr fontId="2"/>
  </si>
  <si>
    <t>*2 消費支出:いわゆる生活費のことであり，日常の生活を営むに当たり必要な商品やサービスを購入して実際に支払った金額である。</t>
    <rPh sb="3" eb="5">
      <t>ショウヒ</t>
    </rPh>
    <rPh sb="5" eb="7">
      <t>シシュツ</t>
    </rPh>
    <phoneticPr fontId="2"/>
  </si>
  <si>
    <t>(5)　就業係数･雇用係数</t>
    <rPh sb="4" eb="6">
      <t>シュウギョウ</t>
    </rPh>
    <rPh sb="6" eb="8">
      <t>ケイスウ</t>
    </rPh>
    <rPh sb="9" eb="11">
      <t>コヨウ</t>
    </rPh>
    <rPh sb="11" eb="13">
      <t>ケイスウ</t>
    </rPh>
    <phoneticPr fontId="2"/>
  </si>
  <si>
    <t>(単位：人)</t>
    <rPh sb="1" eb="3">
      <t>タンイ</t>
    </rPh>
    <rPh sb="4" eb="5">
      <t>ヒト</t>
    </rPh>
    <phoneticPr fontId="2"/>
  </si>
  <si>
    <t>就業係数</t>
    <rPh sb="0" eb="2">
      <t>シュウギョウ</t>
    </rPh>
    <rPh sb="2" eb="4">
      <t>ケイスウ</t>
    </rPh>
    <phoneticPr fontId="2"/>
  </si>
  <si>
    <t>雇用係数</t>
    <rPh sb="0" eb="2">
      <t>コヨウ</t>
    </rPh>
    <rPh sb="2" eb="4">
      <t>ケイスウ</t>
    </rPh>
    <phoneticPr fontId="2"/>
  </si>
  <si>
    <t>従業者総数</t>
    <rPh sb="0" eb="2">
      <t>ジュウギョウ</t>
    </rPh>
    <rPh sb="2" eb="3">
      <t>シャ</t>
    </rPh>
    <rPh sb="3" eb="5">
      <t>ソウスウ</t>
    </rPh>
    <phoneticPr fontId="2"/>
  </si>
  <si>
    <t>個人業主</t>
    <rPh sb="0" eb="2">
      <t>コジン</t>
    </rPh>
    <rPh sb="2" eb="4">
      <t>ギョウシュ</t>
    </rPh>
    <phoneticPr fontId="2"/>
  </si>
  <si>
    <t>家族従業者</t>
    <rPh sb="0" eb="2">
      <t>カゾク</t>
    </rPh>
    <rPh sb="2" eb="5">
      <t>ジュウギョウシャ</t>
    </rPh>
    <phoneticPr fontId="2"/>
  </si>
  <si>
    <t>有給役員･
雇用者</t>
    <rPh sb="0" eb="2">
      <t>ユウキュウ</t>
    </rPh>
    <rPh sb="2" eb="4">
      <t>ヤクイン</t>
    </rPh>
    <rPh sb="6" eb="9">
      <t>コヨウシャ</t>
    </rPh>
    <phoneticPr fontId="2"/>
  </si>
  <si>
    <t>有給役員</t>
    <rPh sb="0" eb="2">
      <t>ユウキュウ</t>
    </rPh>
    <rPh sb="2" eb="4">
      <t>ヤクイン</t>
    </rPh>
    <phoneticPr fontId="2"/>
  </si>
  <si>
    <t>雇用者</t>
    <rPh sb="0" eb="3">
      <t>コヨウシャ</t>
    </rPh>
    <phoneticPr fontId="2"/>
  </si>
  <si>
    <t xml:space="preserve">(係数Ａ～Ｉは､ｼｰﾄ｢④係数｣を参照)
</t>
    <rPh sb="1" eb="3">
      <t>ケイスウ</t>
    </rPh>
    <rPh sb="13" eb="15">
      <t>ケイスウ</t>
    </rPh>
    <rPh sb="17" eb="19">
      <t>サンショウ</t>
    </rPh>
    <phoneticPr fontId="2"/>
  </si>
  <si>
    <t>F</t>
    <phoneticPr fontId="2"/>
  </si>
  <si>
    <t>Ｇ</t>
    <phoneticPr fontId="2"/>
  </si>
  <si>
    <t>(⑩×Ｇ)</t>
    <phoneticPr fontId="2"/>
  </si>
  <si>
    <t>(Ｅ×⑫)</t>
    <phoneticPr fontId="2"/>
  </si>
  <si>
    <t>(⑬×Ｂ)</t>
    <phoneticPr fontId="2"/>
  </si>
  <si>
    <t>(⑬×Ｃ)</t>
    <phoneticPr fontId="2"/>
  </si>
  <si>
    <t>(⑨×Ｆ)</t>
    <phoneticPr fontId="2"/>
  </si>
  <si>
    <t>(①'×Ｈ)</t>
    <phoneticPr fontId="2"/>
  </si>
  <si>
    <t>(①'×Ｉ)</t>
    <phoneticPr fontId="2"/>
  </si>
  <si>
    <t>(⑥×Ｈ)</t>
    <phoneticPr fontId="2"/>
  </si>
  <si>
    <t>(⑥×Ｉ)</t>
    <phoneticPr fontId="2"/>
  </si>
  <si>
    <t>(⑬×Ｈ)</t>
    <phoneticPr fontId="2"/>
  </si>
  <si>
    <t>(⑬×Ｉ)</t>
    <phoneticPr fontId="2"/>
  </si>
  <si>
    <t>×逆行列係数Ｅ　　　　　</t>
    <rPh sb="1" eb="4">
      <t>ギャクギョウレツ</t>
    </rPh>
    <rPh sb="4" eb="6">
      <t>ケイスウ</t>
    </rPh>
    <phoneticPr fontId="2"/>
  </si>
  <si>
    <t>×粗付加価値率Ｂ、×雇用者所得率Ｃ</t>
    <rPh sb="1" eb="2">
      <t>ソ</t>
    </rPh>
    <rPh sb="2" eb="4">
      <t>フカ</t>
    </rPh>
    <rPh sb="4" eb="7">
      <t>カチリツ</t>
    </rPh>
    <rPh sb="10" eb="13">
      <t>コヨウシャ</t>
    </rPh>
    <rPh sb="13" eb="16">
      <t>ショトクリツ</t>
    </rPh>
    <phoneticPr fontId="2"/>
  </si>
  <si>
    <t>×消費転換係数Ｆ</t>
    <rPh sb="1" eb="3">
      <t>ショウヒ</t>
    </rPh>
    <rPh sb="3" eb="5">
      <t>テンカン</t>
    </rPh>
    <rPh sb="5" eb="7">
      <t>ケイスウ</t>
    </rPh>
    <phoneticPr fontId="2"/>
  </si>
  <si>
    <t>×民間消費支出構成Ｇ、×自給率Ａ　</t>
    <rPh sb="1" eb="3">
      <t>ミンカン</t>
    </rPh>
    <rPh sb="3" eb="5">
      <t>ショウヒ</t>
    </rPh>
    <rPh sb="5" eb="7">
      <t>シシュツ</t>
    </rPh>
    <rPh sb="7" eb="9">
      <t>コウセイ</t>
    </rPh>
    <rPh sb="12" eb="15">
      <t>ジキュウリツ</t>
    </rPh>
    <phoneticPr fontId="2"/>
  </si>
  <si>
    <t>×逆行列係数Ｅ　　　　　　</t>
    <rPh sb="1" eb="4">
      <t>ギャクギョウレツ</t>
    </rPh>
    <rPh sb="4" eb="6">
      <t>ケイスウ</t>
    </rPh>
    <phoneticPr fontId="2"/>
  </si>
  <si>
    <t>×粗付加価値率Ｂ、×雇用者所得率Ｃ</t>
    <rPh sb="1" eb="2">
      <t>ソ</t>
    </rPh>
    <rPh sb="2" eb="4">
      <t>フカ</t>
    </rPh>
    <rPh sb="4" eb="6">
      <t>カチ</t>
    </rPh>
    <rPh sb="6" eb="7">
      <t>リツ</t>
    </rPh>
    <rPh sb="10" eb="13">
      <t>コヨウシャ</t>
    </rPh>
    <rPh sb="13" eb="15">
      <t>ショトク</t>
    </rPh>
    <rPh sb="15" eb="16">
      <t>リツ</t>
    </rPh>
    <phoneticPr fontId="2"/>
  </si>
  <si>
    <t>東日本高速道路(株)
中日本高速道路(株)
西日本高速道路(株)</t>
    <rPh sb="0" eb="1">
      <t>ヒガシ</t>
    </rPh>
    <rPh sb="1" eb="3">
      <t>ニホン</t>
    </rPh>
    <rPh sb="3" eb="5">
      <t>コウソク</t>
    </rPh>
    <rPh sb="5" eb="7">
      <t>ドウロ</t>
    </rPh>
    <rPh sb="7" eb="10">
      <t>カブ</t>
    </rPh>
    <rPh sb="11" eb="12">
      <t>ナカ</t>
    </rPh>
    <rPh sb="12" eb="14">
      <t>ニホン</t>
    </rPh>
    <rPh sb="14" eb="16">
      <t>コウソク</t>
    </rPh>
    <rPh sb="16" eb="18">
      <t>ドウロ</t>
    </rPh>
    <rPh sb="18" eb="21">
      <t>カブ</t>
    </rPh>
    <rPh sb="22" eb="23">
      <t>ニシ</t>
    </rPh>
    <rPh sb="23" eb="25">
      <t>ニホン</t>
    </rPh>
    <rPh sb="25" eb="27">
      <t>コウソク</t>
    </rPh>
    <rPh sb="27" eb="29">
      <t>ドウロ</t>
    </rPh>
    <rPh sb="29" eb="32">
      <t>カブ</t>
    </rPh>
    <phoneticPr fontId="2"/>
  </si>
  <si>
    <t>首都高速道路(株)</t>
    <rPh sb="4" eb="6">
      <t>ドウロ</t>
    </rPh>
    <rPh sb="6" eb="9">
      <t>カブ</t>
    </rPh>
    <phoneticPr fontId="2"/>
  </si>
  <si>
    <t>阪神高速道路(株)</t>
    <rPh sb="6" eb="9">
      <t>カブ</t>
    </rPh>
    <phoneticPr fontId="2"/>
  </si>
  <si>
    <t>本州四国連絡高速道路(株)</t>
    <rPh sb="6" eb="8">
      <t>コウソク</t>
    </rPh>
    <rPh sb="8" eb="10">
      <t>ドウロ</t>
    </rPh>
    <rPh sb="10" eb="13">
      <t>カブ</t>
    </rPh>
    <phoneticPr fontId="2"/>
  </si>
  <si>
    <t>地方公社等</t>
    <phoneticPr fontId="2"/>
  </si>
  <si>
    <t>廃棄物処理施設</t>
    <rPh sb="0" eb="3">
      <t>ハイキブツ</t>
    </rPh>
    <rPh sb="3" eb="5">
      <t>ショリ</t>
    </rPh>
    <rPh sb="5" eb="7">
      <t>シセツ</t>
    </rPh>
    <phoneticPr fontId="2"/>
  </si>
  <si>
    <t>48の高速道路会社の行う一般有料道路建設事業､補修修繕事業</t>
    <rPh sb="3" eb="5">
      <t>コウソク</t>
    </rPh>
    <rPh sb="5" eb="7">
      <t>ドウロ</t>
    </rPh>
    <rPh sb="7" eb="9">
      <t>カイシャ</t>
    </rPh>
    <phoneticPr fontId="2"/>
  </si>
  <si>
    <t>(単位:百万円／ＳＲＣ:鉄骨鉄筋ｺﾝｸﾘｰﾄ造、ＲＣ:鉄筋ｺﾝｸﾘｰﾄ造、Ｓ:鉄骨造、ＣＢ:ｺﾝｸﾘｰﾄﾌﾞﾛｯｸ造)</t>
    <rPh sb="1" eb="3">
      <t>タンイ</t>
    </rPh>
    <rPh sb="4" eb="6">
      <t>ヒャクマン</t>
    </rPh>
    <rPh sb="6" eb="7">
      <t>エン</t>
    </rPh>
    <rPh sb="12" eb="14">
      <t>テッコツ</t>
    </rPh>
    <rPh sb="14" eb="16">
      <t>テッキン</t>
    </rPh>
    <rPh sb="22" eb="23">
      <t>ツク</t>
    </rPh>
    <rPh sb="27" eb="29">
      <t>テッキン</t>
    </rPh>
    <rPh sb="35" eb="36">
      <t>ツク</t>
    </rPh>
    <rPh sb="39" eb="41">
      <t>テッコツ</t>
    </rPh>
    <rPh sb="41" eb="42">
      <t>ツク</t>
    </rPh>
    <rPh sb="57" eb="58">
      <t>ツク</t>
    </rPh>
    <phoneticPr fontId="2"/>
  </si>
  <si>
    <t>主要構造部が鉄骨鉄筋ｺﾝｸﾘｰﾄ造のもの</t>
    <phoneticPr fontId="2"/>
  </si>
  <si>
    <t>主要構造部が鉄筋ｺﾝｸﾘｰﾄ造のもの</t>
    <phoneticPr fontId="2"/>
  </si>
  <si>
    <t>国および地方公共団体の行う河川総合開発事業ならびに独立行政法人水資源開発機構の行う事業</t>
    <rPh sb="25" eb="27">
      <t>ドクリツ</t>
    </rPh>
    <rPh sb="27" eb="29">
      <t>ギョウセイ</t>
    </rPh>
    <rPh sb="29" eb="31">
      <t>ホウジン</t>
    </rPh>
    <rPh sb="36" eb="38">
      <t>キコウ</t>
    </rPh>
    <phoneticPr fontId="2"/>
  </si>
  <si>
    <t>国､地方公共団体､成田国際空港株式会社、中部国際空港株式会社および関西国際空港株式会社の行う空港整備事業</t>
    <rPh sb="9" eb="11">
      <t>ナリタ</t>
    </rPh>
    <rPh sb="11" eb="13">
      <t>コクサイ</t>
    </rPh>
    <rPh sb="13" eb="15">
      <t>クウコウ</t>
    </rPh>
    <rPh sb="15" eb="17">
      <t>カブシキ</t>
    </rPh>
    <rPh sb="17" eb="19">
      <t>カイシャ</t>
    </rPh>
    <rPh sb="20" eb="22">
      <t>チュウブ</t>
    </rPh>
    <rPh sb="22" eb="24">
      <t>コクサイ</t>
    </rPh>
    <rPh sb="24" eb="26">
      <t>クウコウ</t>
    </rPh>
    <rPh sb="26" eb="28">
      <t>カブシキ</t>
    </rPh>
    <rPh sb="28" eb="30">
      <t>カイシャ</t>
    </rPh>
    <phoneticPr fontId="2"/>
  </si>
  <si>
    <t>地方公共団体の行う廃棄物処理事業</t>
    <phoneticPr fontId="2"/>
  </si>
  <si>
    <t>国および地方公共団体の行う農業土木事業､林道事業､治山事業およびこれらの事業の災害復旧事業</t>
    <phoneticPr fontId="2"/>
  </si>
  <si>
    <t>JR､独立行政法人鉄道建設･運輸施設整備支援機構､公営鉄道､私鉄､東京地下鉄株式会社および本州四国連絡高速道路株式会社の行う鉄道軌道に関する構築物の新設工事および施設保全の取替補修工事</t>
    <rPh sb="3" eb="5">
      <t>ドクリツ</t>
    </rPh>
    <rPh sb="5" eb="7">
      <t>ギョウセイ</t>
    </rPh>
    <rPh sb="7" eb="9">
      <t>ホウジン</t>
    </rPh>
    <rPh sb="9" eb="11">
      <t>テツドウ</t>
    </rPh>
    <rPh sb="11" eb="13">
      <t>ケンセツ</t>
    </rPh>
    <rPh sb="14" eb="16">
      <t>ウンユ</t>
    </rPh>
    <rPh sb="16" eb="18">
      <t>シセツ</t>
    </rPh>
    <rPh sb="18" eb="20">
      <t>セイビ</t>
    </rPh>
    <rPh sb="20" eb="22">
      <t>シエン</t>
    </rPh>
    <rPh sb="22" eb="24">
      <t>キコウ</t>
    </rPh>
    <rPh sb="51" eb="53">
      <t>コウソク</t>
    </rPh>
    <rPh sb="53" eb="55">
      <t>ドウロ</t>
    </rPh>
    <rPh sb="55" eb="57">
      <t>カブシキ</t>
    </rPh>
    <rPh sb="57" eb="59">
      <t>カイシャ</t>
    </rPh>
    <phoneticPr fontId="2"/>
  </si>
  <si>
    <t>10電力株式会社､電源開発株式会社､地方公営企業､その他の電気事業者の行う電気事業および日本原子力発電株式会社の発送配電施設に関する構築物の建設および施設保全で取替補修工事</t>
    <phoneticPr fontId="2"/>
  </si>
  <si>
    <t>東日本高速道路(株)
中日本高速道路(株)
西日本高速道路(株)</t>
  </si>
  <si>
    <t>東日本高速道路(株)
中日本高速道路(株)
西日本高速道路(株)</t>
    <phoneticPr fontId="2"/>
  </si>
  <si>
    <t>地方公社等</t>
  </si>
  <si>
    <t>地方公社等</t>
    <phoneticPr fontId="2"/>
  </si>
  <si>
    <t>パルプ・紙・木製品</t>
  </si>
  <si>
    <t>石油・石炭製品</t>
  </si>
  <si>
    <t>窯業・土石製品</t>
  </si>
  <si>
    <t>はん用機械</t>
  </si>
  <si>
    <t>生産用機械</t>
  </si>
  <si>
    <t>業務用機械</t>
  </si>
  <si>
    <t>電力・ガス・熱供給</t>
  </si>
  <si>
    <t>金融・保険</t>
  </si>
  <si>
    <t>運輸・郵便</t>
  </si>
  <si>
    <t>教育・研究</t>
  </si>
  <si>
    <t>医療・福祉</t>
  </si>
  <si>
    <t>対事業所サービス</t>
  </si>
  <si>
    <t>対個人サービス</t>
  </si>
  <si>
    <t>44</t>
  </si>
  <si>
    <t>45</t>
  </si>
  <si>
    <t>46</t>
  </si>
  <si>
    <t>47</t>
  </si>
  <si>
    <t>48</t>
  </si>
  <si>
    <t>49</t>
  </si>
  <si>
    <t>50</t>
  </si>
  <si>
    <t>51</t>
  </si>
  <si>
    <t>52</t>
  </si>
  <si>
    <t>民間消費支出構成</t>
    <phoneticPr fontId="2"/>
  </si>
  <si>
    <t>1-移輸入率</t>
    <phoneticPr fontId="2"/>
  </si>
  <si>
    <t>｢40 民間消費支出｣の各項目÷｢40 民間消費支出｣の総額</t>
    <phoneticPr fontId="2"/>
  </si>
  <si>
    <t>正社員・
正職員</t>
    <rPh sb="0" eb="3">
      <t>セイシャイン</t>
    </rPh>
    <rPh sb="5" eb="8">
      <t>セイショクイン</t>
    </rPh>
    <phoneticPr fontId="5"/>
  </si>
  <si>
    <t>正社員・
正職員以外</t>
    <rPh sb="0" eb="3">
      <t>セイシャイン</t>
    </rPh>
    <rPh sb="5" eb="8">
      <t>セイショクイン</t>
    </rPh>
    <rPh sb="8" eb="10">
      <t>イガイ</t>
    </rPh>
    <phoneticPr fontId="5"/>
  </si>
  <si>
    <t>Ａ=Ｂ+Ｃ+Ｄ</t>
    <phoneticPr fontId="2"/>
  </si>
  <si>
    <t>Ｂ</t>
    <phoneticPr fontId="2"/>
  </si>
  <si>
    <t>Ｃ</t>
    <phoneticPr fontId="2"/>
  </si>
  <si>
    <t>Ｄ=Ｅ+Ｆ</t>
    <phoneticPr fontId="2"/>
  </si>
  <si>
    <t>Ｅ</t>
    <phoneticPr fontId="2"/>
  </si>
  <si>
    <t>Ｆ=Ｇ+Ｈ</t>
    <phoneticPr fontId="2"/>
  </si>
  <si>
    <t>Ｇ</t>
    <phoneticPr fontId="2"/>
  </si>
  <si>
    <t>Ｈ</t>
    <phoneticPr fontId="2"/>
  </si>
  <si>
    <t>Ｉ</t>
    <phoneticPr fontId="2"/>
  </si>
  <si>
    <t>Ｊ=Ａ/Ｉ</t>
    <phoneticPr fontId="2"/>
  </si>
  <si>
    <t>Ｋ=Ｄ/Ｉ</t>
    <phoneticPr fontId="2"/>
  </si>
  <si>
    <t>（｢建設部門投入係数表｣は｢平成27年(2015年)建設部門分析用産業連関表｣(令和２年３月 国土交通省総合政策局情報政策課建設経済統計調査室)の生産者価格表から作成しています。)</t>
    <rPh sb="2" eb="4">
      <t>ケンセツ</t>
    </rPh>
    <rPh sb="4" eb="6">
      <t>ブモン</t>
    </rPh>
    <rPh sb="6" eb="8">
      <t>トウニュウ</t>
    </rPh>
    <rPh sb="8" eb="10">
      <t>ケイスウ</t>
    </rPh>
    <rPh sb="10" eb="11">
      <t>オモテ</t>
    </rPh>
    <rPh sb="14" eb="16">
      <t>ヘイセイ</t>
    </rPh>
    <rPh sb="18" eb="19">
      <t>ネン</t>
    </rPh>
    <rPh sb="24" eb="25">
      <t>ネン</t>
    </rPh>
    <rPh sb="26" eb="28">
      <t>ケンセツ</t>
    </rPh>
    <rPh sb="28" eb="30">
      <t>ブモン</t>
    </rPh>
    <rPh sb="30" eb="32">
      <t>ブンセキ</t>
    </rPh>
    <rPh sb="32" eb="33">
      <t>ヨウ</t>
    </rPh>
    <rPh sb="33" eb="35">
      <t>サンギョウ</t>
    </rPh>
    <rPh sb="35" eb="38">
      <t>レンカンヒョウ</t>
    </rPh>
    <rPh sb="40" eb="42">
      <t>レイワ</t>
    </rPh>
    <rPh sb="43" eb="44">
      <t>ネン</t>
    </rPh>
    <rPh sb="45" eb="46">
      <t>ツキ</t>
    </rPh>
    <rPh sb="47" eb="49">
      <t>コクド</t>
    </rPh>
    <rPh sb="49" eb="52">
      <t>コウツウショウ</t>
    </rPh>
    <rPh sb="52" eb="54">
      <t>ソウゴウ</t>
    </rPh>
    <rPh sb="54" eb="56">
      <t>セイサク</t>
    </rPh>
    <rPh sb="56" eb="57">
      <t>キョク</t>
    </rPh>
    <rPh sb="57" eb="59">
      <t>ジョウホウ</t>
    </rPh>
    <rPh sb="59" eb="61">
      <t>セイサク</t>
    </rPh>
    <rPh sb="61" eb="62">
      <t>カ</t>
    </rPh>
    <rPh sb="62" eb="64">
      <t>ケンセツ</t>
    </rPh>
    <rPh sb="64" eb="66">
      <t>ケイザイ</t>
    </rPh>
    <rPh sb="66" eb="68">
      <t>トウケイ</t>
    </rPh>
    <rPh sb="68" eb="70">
      <t>チョウサ</t>
    </rPh>
    <rPh sb="70" eb="71">
      <t>シツ</t>
    </rPh>
    <rPh sb="73" eb="76">
      <t>セイサンシャ</t>
    </rPh>
    <rPh sb="76" eb="78">
      <t>カカク</t>
    </rPh>
    <rPh sb="78" eb="79">
      <t>ヒョウ</t>
    </rPh>
    <rPh sb="81" eb="83">
      <t>サクセイ</t>
    </rPh>
    <phoneticPr fontId="2"/>
  </si>
  <si>
    <t>電気通信事業者、放送事業者の行う電気通信線路施設等に関する構築物の建設事業および施設保全で取替補修工事</t>
    <rPh sb="0" eb="2">
      <t>デンキ</t>
    </rPh>
    <rPh sb="2" eb="4">
      <t>ツウシン</t>
    </rPh>
    <rPh sb="4" eb="7">
      <t>ジギョウシャ</t>
    </rPh>
    <rPh sb="8" eb="10">
      <t>ホウソウ</t>
    </rPh>
    <rPh sb="10" eb="13">
      <t>ジギョウシャ</t>
    </rPh>
    <rPh sb="33" eb="35">
      <t>ケンセツ</t>
    </rPh>
    <rPh sb="35" eb="37">
      <t>ジギョウ</t>
    </rPh>
    <phoneticPr fontId="2"/>
  </si>
  <si>
    <t>独立行政法人都市再生機構､地方公共団体､港湾整備関係等および民間の行う土地造成､臨海部土地造成事業等</t>
    <rPh sb="0" eb="2">
      <t>ドクリツ</t>
    </rPh>
    <rPh sb="2" eb="4">
      <t>ギョウセイ</t>
    </rPh>
    <rPh sb="4" eb="6">
      <t>ホウジン</t>
    </rPh>
    <rPh sb="8" eb="10">
      <t>サイセイ</t>
    </rPh>
    <rPh sb="10" eb="12">
      <t>キコウ</t>
    </rPh>
    <phoneticPr fontId="2"/>
  </si>
  <si>
    <t>建築補修</t>
    <rPh sb="0" eb="2">
      <t>ケンチク</t>
    </rPh>
    <rPh sb="2" eb="4">
      <t>ホシュウ</t>
    </rPh>
    <phoneticPr fontId="2"/>
  </si>
  <si>
    <t>建築物（住宅および非住宅）に関する機能や耐用年数の向上を伴う改装・改修工事</t>
    <rPh sb="0" eb="3">
      <t>ケンチクブツ</t>
    </rPh>
    <rPh sb="4" eb="6">
      <t>ジュウタク</t>
    </rPh>
    <rPh sb="9" eb="10">
      <t>ヒ</t>
    </rPh>
    <rPh sb="10" eb="12">
      <t>ジュウタク</t>
    </rPh>
    <rPh sb="14" eb="15">
      <t>カン</t>
    </rPh>
    <rPh sb="17" eb="19">
      <t>キノウ</t>
    </rPh>
    <rPh sb="20" eb="22">
      <t>タイヨウ</t>
    </rPh>
    <rPh sb="22" eb="24">
      <t>ネンスウ</t>
    </rPh>
    <rPh sb="25" eb="27">
      <t>コウジョウ</t>
    </rPh>
    <rPh sb="28" eb="29">
      <t>トモナ</t>
    </rPh>
    <rPh sb="30" eb="32">
      <t>カイソウ</t>
    </rPh>
    <rPh sb="33" eb="35">
      <t>カイシュウ</t>
    </rPh>
    <rPh sb="35" eb="37">
      <t>コウジ</t>
    </rPh>
    <phoneticPr fontId="2"/>
  </si>
  <si>
    <t>建築補修</t>
    <rPh sb="2" eb="4">
      <t>ホシュウ</t>
    </rPh>
    <phoneticPr fontId="2"/>
  </si>
  <si>
    <t>他に分類されない会員制団体</t>
    <rPh sb="0" eb="1">
      <t>タ</t>
    </rPh>
    <rPh sb="2" eb="4">
      <t>ブンルイ</t>
    </rPh>
    <rPh sb="8" eb="11">
      <t>カイインセイ</t>
    </rPh>
    <rPh sb="11" eb="13">
      <t>ダンタイ</t>
    </rPh>
    <phoneticPr fontId="2"/>
  </si>
  <si>
    <t>（｢47 移輸入｣(絶対値))÷｢51 県内需要合計｣</t>
    <phoneticPr fontId="2"/>
  </si>
  <si>
    <t>農林漁業</t>
    <rPh sb="2" eb="4">
      <t>ギョギョウ</t>
    </rPh>
    <phoneticPr fontId="2"/>
  </si>
  <si>
    <t>プラスチック・ゴム製品</t>
    <rPh sb="9" eb="11">
      <t>セイヒン</t>
    </rPh>
    <phoneticPr fontId="2"/>
  </si>
  <si>
    <t>情報通信機器</t>
  </si>
  <si>
    <t>(3) 逆行列係数表(開放型)　　　　　　　</t>
    <rPh sb="4" eb="5">
      <t>ギャク</t>
    </rPh>
    <rPh sb="5" eb="7">
      <t>ギョウレツ</t>
    </rPh>
    <rPh sb="7" eb="9">
      <t>ケイスウ</t>
    </rPh>
    <rPh sb="9" eb="10">
      <t>ヒョウ</t>
    </rPh>
    <rPh sb="11" eb="13">
      <t>カイホウ</t>
    </rPh>
    <rPh sb="13" eb="14">
      <t>カタ</t>
    </rPh>
    <phoneticPr fontId="2"/>
  </si>
  <si>
    <t>3+16</t>
    <phoneticPr fontId="2"/>
  </si>
  <si>
    <t>2+29+71</t>
    <phoneticPr fontId="2"/>
  </si>
  <si>
    <t>河川総合開発</t>
  </si>
  <si>
    <t>河川総合開発</t>
    <rPh sb="4" eb="6">
      <t>カイハツ</t>
    </rPh>
    <phoneticPr fontId="2"/>
  </si>
  <si>
    <t>43～46の高速道路株式会社の行う高速有料道路建設事業､補修修繕事業</t>
    <rPh sb="6" eb="8">
      <t>コウソク</t>
    </rPh>
    <rPh sb="8" eb="10">
      <t>ドウロ</t>
    </rPh>
    <rPh sb="10" eb="12">
      <t>カブシキ</t>
    </rPh>
    <rPh sb="12" eb="14">
      <t>カイシャ</t>
    </rPh>
    <rPh sb="19" eb="21">
      <t>ユウリョウ</t>
    </rPh>
    <rPh sb="21" eb="23">
      <t>ドウロ</t>
    </rPh>
    <phoneticPr fontId="2"/>
  </si>
  <si>
    <t>民間企業等が行う土木構築物の建設事業､民間ｶﾞｽ会社および地方公営企業の行うｶﾞｽ事業の貯槽の建設工事､駐車場建設事業および上記以外のその他の土木</t>
    <rPh sb="0" eb="2">
      <t>ミンカン</t>
    </rPh>
    <rPh sb="2" eb="4">
      <t>キギョウ</t>
    </rPh>
    <rPh sb="4" eb="5">
      <t>トウ</t>
    </rPh>
    <rPh sb="6" eb="7">
      <t>オコナ</t>
    </rPh>
    <rPh sb="8" eb="10">
      <t>ドボク</t>
    </rPh>
    <rPh sb="10" eb="13">
      <t>コウチクブツ</t>
    </rPh>
    <rPh sb="14" eb="16">
      <t>ケンセツ</t>
    </rPh>
    <rPh sb="16" eb="18">
      <t>ジギョウ</t>
    </rPh>
    <rPh sb="19" eb="21">
      <t>ミンカン</t>
    </rPh>
    <rPh sb="24" eb="26">
      <t>カイシャ</t>
    </rPh>
    <rPh sb="29" eb="31">
      <t>チホウ</t>
    </rPh>
    <rPh sb="31" eb="33">
      <t>コウエイ</t>
    </rPh>
    <rPh sb="33" eb="35">
      <t>キギョウ</t>
    </rPh>
    <rPh sb="36" eb="37">
      <t>オコナ</t>
    </rPh>
    <rPh sb="41" eb="43">
      <t>ジギョウ</t>
    </rPh>
    <rPh sb="44" eb="45">
      <t>チョ</t>
    </rPh>
    <rPh sb="45" eb="46">
      <t>ソウ</t>
    </rPh>
    <rPh sb="47" eb="49">
      <t>ケンセツ</t>
    </rPh>
    <rPh sb="49" eb="51">
      <t>コウジ</t>
    </rPh>
    <rPh sb="52" eb="55">
      <t>チュウシャジョウ</t>
    </rPh>
    <rPh sb="55" eb="57">
      <t>ケンセツ</t>
    </rPh>
    <rPh sb="57" eb="59">
      <t>ジギョウ</t>
    </rPh>
    <rPh sb="62" eb="64">
      <t>ジョウキ</t>
    </rPh>
    <rPh sb="64" eb="66">
      <t>イガイ</t>
    </rPh>
    <rPh sb="69" eb="70">
      <t>ホカ</t>
    </rPh>
    <rPh sb="71" eb="73">
      <t>ドボク</t>
    </rPh>
    <phoneticPr fontId="2"/>
  </si>
  <si>
    <t>R２年
(2020)
平 均</t>
    <rPh sb="2" eb="3">
      <t>ネン</t>
    </rPh>
    <rPh sb="11" eb="12">
      <t>ヒラ</t>
    </rPh>
    <rPh sb="13" eb="14">
      <t>ヒトシ</t>
    </rPh>
    <phoneticPr fontId="2"/>
  </si>
  <si>
    <t>R３年
(2021)
平 均</t>
    <rPh sb="2" eb="3">
      <t>ネン</t>
    </rPh>
    <rPh sb="11" eb="12">
      <t>ヒラ</t>
    </rPh>
    <rPh sb="13" eb="14">
      <t>ヒトシ</t>
    </rPh>
    <phoneticPr fontId="2"/>
  </si>
  <si>
    <t>R４年
(2022)
平 均</t>
    <rPh sb="2" eb="3">
      <t>ネン</t>
    </rPh>
    <rPh sb="11" eb="12">
      <t>ヒラ</t>
    </rPh>
    <rPh sb="13" eb="14">
      <t>ヒトシ</t>
    </rPh>
    <phoneticPr fontId="2"/>
  </si>
  <si>
    <t>R5年
(2023)
平 均</t>
    <rPh sb="2" eb="3">
      <t>ネン</t>
    </rPh>
    <rPh sb="11" eb="12">
      <t>ヒラ</t>
    </rPh>
    <rPh sb="13" eb="14">
      <t>ヒトシ</t>
    </rPh>
    <phoneticPr fontId="2"/>
  </si>
  <si>
    <t>R６年
(2024)
平 均</t>
    <rPh sb="2" eb="3">
      <t>ネン</t>
    </rPh>
    <rPh sb="11" eb="12">
      <t>ヒラ</t>
    </rPh>
    <rPh sb="13" eb="14">
      <t>ヒトシ</t>
    </rPh>
    <phoneticPr fontId="2"/>
  </si>
  <si>
    <t>家計調査(大津市･2人以上の勤労者世帯)　R２年(2020)～R６年(2024)の５か年平均</t>
    <rPh sb="0" eb="2">
      <t>カケイ</t>
    </rPh>
    <rPh sb="2" eb="4">
      <t>チョウサ</t>
    </rPh>
    <rPh sb="5" eb="8">
      <t>オオツシ</t>
    </rPh>
    <rPh sb="23" eb="24">
      <t>ネン</t>
    </rPh>
    <rPh sb="33" eb="34">
      <t>ネン</t>
    </rPh>
    <rPh sb="43" eb="44">
      <t>ネン</t>
    </rPh>
    <rPh sb="44" eb="46">
      <t>ヘイキン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</si>
</sst>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_ "/>
    <numFmt numFmtId="178" formatCode="0.00_ "/>
    <numFmt numFmtId="179" formatCode="0.00000_ "/>
    <numFmt numFmtId="180" formatCode="#,##0_ "/>
    <numFmt numFmtId="181" formatCode="#,##0.0;[Red]\-#,##0.0"/>
    <numFmt numFmtId="182" formatCode="#,##0.00000;[Red]\-#,##0.00000"/>
    <numFmt numFmtId="183" formatCode="#,##0_ ;[Red]\-#,##0\ "/>
  </numFmts>
  <fonts count="29">
    <font>
      <sz val="9"/>
      <name val="ＭＳ 明朝"/>
      <family val="1"/>
      <charset val="128"/>
    </font>
    <font>
      <sz val="9"/>
      <name val="ＭＳ 明朝"/>
      <family val="1"/>
      <charset val="128"/>
    </font>
    <font>
      <sz val="6"/>
      <name val="ＭＳ 明朝"/>
      <family val="1"/>
      <charset val="128"/>
    </font>
    <font>
      <sz val="7"/>
      <name val="ＭＳ 明朝"/>
      <family val="1"/>
      <charset val="128"/>
    </font>
    <font>
      <b/>
      <sz val="16"/>
      <name val="ＭＳ ゴシック"/>
      <family val="3"/>
      <charset val="128"/>
    </font>
    <font>
      <u/>
      <sz val="11"/>
      <color indexed="12"/>
      <name val="ＭＳ Ｐゴシック"/>
      <family val="3"/>
      <charset val="128"/>
    </font>
    <font>
      <sz val="14"/>
      <name val="明朝"/>
      <family val="1"/>
      <charset val="128"/>
    </font>
    <font>
      <sz val="11"/>
      <name val="ＭＳ Ｐゴシック"/>
      <family val="3"/>
      <charset val="128"/>
    </font>
    <font>
      <sz val="9"/>
      <name val="ＭＳ ゴシック"/>
      <family val="3"/>
      <charset val="128"/>
    </font>
    <font>
      <b/>
      <sz val="9"/>
      <name val="ＭＳ ゴシック"/>
      <family val="3"/>
      <charset val="128"/>
    </font>
    <font>
      <b/>
      <sz val="14"/>
      <name val="ＭＳ ゴシック"/>
      <family val="3"/>
      <charset val="128"/>
    </font>
    <font>
      <sz val="8"/>
      <name val="ＭＳ ゴシック"/>
      <family val="3"/>
      <charset val="128"/>
    </font>
    <font>
      <sz val="9"/>
      <color indexed="8"/>
      <name val="ＭＳ ゴシック"/>
      <family val="3"/>
      <charset val="128"/>
    </font>
    <font>
      <sz val="11"/>
      <name val="ＭＳ ゴシック"/>
      <family val="3"/>
      <charset val="128"/>
    </font>
    <font>
      <sz val="10"/>
      <name val="ＭＳ ゴシック"/>
      <family val="3"/>
      <charset val="128"/>
    </font>
    <font>
      <sz val="10"/>
      <name val="ＭＳ 明朝"/>
      <family val="1"/>
      <charset val="128"/>
    </font>
    <font>
      <b/>
      <sz val="10"/>
      <name val="ＭＳ ゴシック"/>
      <family val="3"/>
      <charset val="128"/>
    </font>
    <font>
      <b/>
      <sz val="11"/>
      <name val="ＭＳ ゴシック"/>
      <family val="3"/>
      <charset val="128"/>
    </font>
    <font>
      <b/>
      <sz val="10"/>
      <name val="ＭＳ 明朝"/>
      <family val="1"/>
      <charset val="128"/>
    </font>
    <font>
      <b/>
      <u/>
      <sz val="11"/>
      <color indexed="12"/>
      <name val="ＭＳ Ｐゴシック"/>
      <family val="3"/>
      <charset val="128"/>
    </font>
    <font>
      <b/>
      <u/>
      <sz val="10"/>
      <color indexed="12"/>
      <name val="ＭＳ ゴシック"/>
      <family val="3"/>
      <charset val="128"/>
    </font>
    <font>
      <sz val="8"/>
      <name val="ＭＳ Ｐゴシック"/>
      <family val="3"/>
      <charset val="128"/>
    </font>
    <font>
      <sz val="9"/>
      <name val="ＭＳ Ｐゴシック"/>
      <family val="3"/>
      <charset val="128"/>
    </font>
    <font>
      <b/>
      <u/>
      <sz val="11"/>
      <color indexed="12"/>
      <name val="ＭＳ ゴシック"/>
      <family val="3"/>
      <charset val="128"/>
    </font>
    <font>
      <sz val="11"/>
      <color indexed="8"/>
      <name val="ＭＳ Ｐゴシック"/>
      <family val="3"/>
      <charset val="128"/>
    </font>
    <font>
      <b/>
      <sz val="9"/>
      <color indexed="10"/>
      <name val="ＭＳ ゴシック"/>
      <family val="3"/>
      <charset val="128"/>
    </font>
    <font>
      <sz val="10"/>
      <color indexed="10"/>
      <name val="ＭＳ 明朝"/>
      <family val="1"/>
      <charset val="128"/>
    </font>
    <font>
      <sz val="10"/>
      <name val="ＭＳ Ｐゴシック"/>
      <family val="3"/>
      <charset val="128"/>
    </font>
    <font>
      <b/>
      <sz val="11"/>
      <color indexed="12"/>
      <name val="ＭＳ ゴシック"/>
      <family val="3"/>
      <charset val="128"/>
    </font>
  </fonts>
  <fills count="15">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3"/>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52"/>
        <bgColor indexed="64"/>
      </patternFill>
    </fill>
    <fill>
      <patternFill patternType="solid">
        <fgColor indexed="50"/>
        <bgColor indexed="64"/>
      </patternFill>
    </fill>
    <fill>
      <patternFill patternType="solid">
        <fgColor indexed="11"/>
        <bgColor indexed="64"/>
      </patternFill>
    </fill>
    <fill>
      <patternFill patternType="solid">
        <fgColor indexed="46"/>
        <bgColor indexed="64"/>
      </patternFill>
    </fill>
    <fill>
      <patternFill patternType="solid">
        <fgColor indexed="27"/>
        <bgColor indexed="64"/>
      </patternFill>
    </fill>
    <fill>
      <patternFill patternType="solid">
        <fgColor theme="0" tint="-0.24994659260841701"/>
        <bgColor indexed="64"/>
      </patternFill>
    </fill>
    <fill>
      <patternFill patternType="solid">
        <fgColor rgb="FFFFFF00"/>
        <bgColor indexed="64"/>
      </patternFill>
    </fill>
  </fills>
  <borders count="146">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dotted">
        <color indexed="64"/>
      </top>
      <bottom/>
      <diagonal/>
    </border>
    <border>
      <left style="medium">
        <color indexed="64"/>
      </left>
      <right/>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style="dotted">
        <color indexed="64"/>
      </top>
      <bottom/>
      <diagonal/>
    </border>
    <border>
      <left/>
      <right style="medium">
        <color indexed="64"/>
      </right>
      <top style="dotted">
        <color indexed="64"/>
      </top>
      <bottom/>
      <diagonal/>
    </border>
    <border>
      <left/>
      <right/>
      <top style="dotted">
        <color indexed="64"/>
      </top>
      <bottom/>
      <diagonal/>
    </border>
    <border>
      <left style="thin">
        <color indexed="64"/>
      </left>
      <right style="medium">
        <color indexed="64"/>
      </right>
      <top style="dotted">
        <color indexed="64"/>
      </top>
      <bottom/>
      <diagonal/>
    </border>
    <border>
      <left/>
      <right style="thin">
        <color indexed="64"/>
      </right>
      <top/>
      <bottom style="dott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style="medium">
        <color indexed="64"/>
      </right>
      <top/>
      <bottom style="dotted">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style="dotted">
        <color indexed="64"/>
      </right>
      <top/>
      <bottom/>
      <diagonal/>
    </border>
    <border>
      <left style="medium">
        <color indexed="64"/>
      </left>
      <right style="medium">
        <color indexed="64"/>
      </right>
      <top/>
      <bottom/>
      <diagonal/>
    </border>
    <border>
      <left style="dotted">
        <color indexed="64"/>
      </left>
      <right style="dotted">
        <color indexed="64"/>
      </right>
      <top/>
      <bottom style="dotted">
        <color indexed="64"/>
      </bottom>
      <diagonal/>
    </border>
    <border>
      <left style="medium">
        <color indexed="64"/>
      </left>
      <right style="medium">
        <color indexed="64"/>
      </right>
      <top/>
      <bottom style="dotted">
        <color indexed="64"/>
      </bottom>
      <diagonal/>
    </border>
    <border>
      <left style="dotted">
        <color indexed="64"/>
      </left>
      <right style="dotted">
        <color indexed="64"/>
      </right>
      <top style="dotted">
        <color indexed="64"/>
      </top>
      <bottom/>
      <diagonal/>
    </border>
    <border>
      <left style="medium">
        <color indexed="64"/>
      </left>
      <right style="medium">
        <color indexed="64"/>
      </right>
      <top style="dotted">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dotted">
        <color indexed="64"/>
      </left>
      <right style="dotted">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diagonalDown="1">
      <left style="thin">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medium">
        <color indexed="64"/>
      </left>
      <right style="thin">
        <color indexed="64"/>
      </right>
      <top style="dotted">
        <color indexed="64"/>
      </top>
      <bottom/>
      <diagonal/>
    </border>
    <border>
      <left style="medium">
        <color indexed="64"/>
      </left>
      <right style="thin">
        <color indexed="64"/>
      </right>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dotted">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top style="dotted">
        <color indexed="64"/>
      </top>
      <bottom/>
      <diagonal/>
    </border>
    <border>
      <left style="thin">
        <color indexed="64"/>
      </left>
      <right/>
      <top/>
      <bottom style="dotted">
        <color indexed="64"/>
      </bottom>
      <diagonal/>
    </border>
    <border>
      <left/>
      <right style="dott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diagonal/>
    </border>
    <border>
      <left/>
      <right style="dotted">
        <color indexed="64"/>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dotted">
        <color indexed="64"/>
      </left>
      <right/>
      <top style="medium">
        <color indexed="64"/>
      </top>
      <bottom style="medium">
        <color indexed="64"/>
      </bottom>
      <diagonal style="thin">
        <color indexed="64"/>
      </diagonal>
    </border>
    <border diagonalDown="1">
      <left/>
      <right style="dotted">
        <color indexed="64"/>
      </right>
      <top style="medium">
        <color indexed="64"/>
      </top>
      <bottom style="medium">
        <color indexed="64"/>
      </bottom>
      <diagonal style="thin">
        <color indexed="64"/>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style="medium">
        <color indexed="64"/>
      </top>
      <bottom/>
      <diagonal/>
    </border>
    <border diagonalDown="1">
      <left style="thin">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diagonalDown="1">
      <left style="medium">
        <color indexed="64"/>
      </left>
      <right style="medium">
        <color indexed="64"/>
      </right>
      <top style="medium">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style="dotted">
        <color indexed="64"/>
      </left>
      <right/>
      <top style="thin">
        <color indexed="64"/>
      </top>
      <bottom/>
      <diagonal/>
    </border>
    <border>
      <left/>
      <right style="dotted">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diagonalDown="1">
      <left/>
      <right style="thin">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s>
  <cellStyleXfs count="6">
    <xf numFmtId="0" fontId="0" fillId="0" borderId="0"/>
    <xf numFmtId="0" fontId="5" fillId="0" borderId="0" applyNumberFormat="0" applyFill="0" applyBorder="0" applyAlignment="0" applyProtection="0">
      <alignment vertical="top"/>
      <protection locked="0"/>
    </xf>
    <xf numFmtId="38" fontId="1" fillId="0" borderId="0" applyFont="0" applyFill="0" applyBorder="0" applyAlignment="0" applyProtection="0"/>
    <xf numFmtId="0" fontId="7" fillId="0" borderId="0"/>
    <xf numFmtId="0" fontId="7" fillId="0" borderId="0"/>
    <xf numFmtId="0" fontId="6" fillId="0" borderId="0"/>
  </cellStyleXfs>
  <cellXfs count="1188">
    <xf numFmtId="0" fontId="0" fillId="0" borderId="0" xfId="0"/>
    <xf numFmtId="0" fontId="8" fillId="0" borderId="0" xfId="0" applyFont="1"/>
    <xf numFmtId="0" fontId="8" fillId="0" borderId="0" xfId="0" applyFont="1" applyAlignment="1">
      <alignment horizontal="center"/>
    </xf>
    <xf numFmtId="0" fontId="8" fillId="0" borderId="1" xfId="0" applyFont="1" applyBorder="1"/>
    <xf numFmtId="181" fontId="8" fillId="0" borderId="0" xfId="2" applyNumberFormat="1" applyFont="1"/>
    <xf numFmtId="181" fontId="8" fillId="0" borderId="2" xfId="2" applyNumberFormat="1" applyFont="1" applyBorder="1" applyAlignment="1">
      <alignment horizontal="center"/>
    </xf>
    <xf numFmtId="181" fontId="8" fillId="0" borderId="2" xfId="2" applyNumberFormat="1" applyFont="1" applyBorder="1"/>
    <xf numFmtId="181" fontId="8" fillId="0" borderId="3" xfId="2" applyNumberFormat="1" applyFont="1" applyBorder="1"/>
    <xf numFmtId="181" fontId="8" fillId="0" borderId="0" xfId="2" applyNumberFormat="1" applyFont="1" applyFill="1"/>
    <xf numFmtId="181" fontId="8" fillId="0" borderId="2" xfId="2" applyNumberFormat="1" applyFont="1" applyFill="1" applyBorder="1" applyAlignment="1">
      <alignment horizontal="center"/>
    </xf>
    <xf numFmtId="181" fontId="8" fillId="0" borderId="2" xfId="2" applyNumberFormat="1" applyFont="1" applyFill="1" applyBorder="1"/>
    <xf numFmtId="181" fontId="8" fillId="0" borderId="0" xfId="2" applyNumberFormat="1" applyFont="1" applyBorder="1"/>
    <xf numFmtId="181" fontId="8" fillId="0" borderId="3" xfId="2" applyNumberFormat="1" applyFont="1" applyFill="1" applyBorder="1"/>
    <xf numFmtId="0" fontId="8" fillId="0" borderId="0" xfId="0" applyFont="1" applyBorder="1"/>
    <xf numFmtId="0" fontId="8" fillId="2" borderId="1" xfId="0" applyFont="1" applyFill="1" applyBorder="1"/>
    <xf numFmtId="179" fontId="8" fillId="0" borderId="0" xfId="2" applyNumberFormat="1" applyFont="1" applyBorder="1"/>
    <xf numFmtId="179" fontId="8" fillId="0" borderId="0" xfId="0" applyNumberFormat="1" applyFont="1" applyBorder="1"/>
    <xf numFmtId="38" fontId="8" fillId="0" borderId="0" xfId="2" applyNumberFormat="1" applyFont="1" applyBorder="1"/>
    <xf numFmtId="0" fontId="8" fillId="2" borderId="4" xfId="0" applyFont="1" applyFill="1" applyBorder="1" applyAlignment="1">
      <alignment vertical="top"/>
    </xf>
    <xf numFmtId="0" fontId="8" fillId="2" borderId="5" xfId="0" applyFont="1" applyFill="1" applyBorder="1" applyAlignment="1">
      <alignment vertical="top"/>
    </xf>
    <xf numFmtId="0" fontId="8" fillId="2" borderId="6" xfId="0" applyFont="1" applyFill="1" applyBorder="1" applyAlignment="1">
      <alignment vertical="top"/>
    </xf>
    <xf numFmtId="0" fontId="8" fillId="2" borderId="7" xfId="0" applyFont="1" applyFill="1" applyBorder="1" applyAlignment="1">
      <alignment vertical="top"/>
    </xf>
    <xf numFmtId="0" fontId="8" fillId="2" borderId="8" xfId="0" applyFont="1" applyFill="1" applyBorder="1" applyAlignment="1">
      <alignment vertical="top"/>
    </xf>
    <xf numFmtId="0" fontId="8" fillId="2" borderId="9" xfId="0" applyFont="1" applyFill="1" applyBorder="1" applyAlignment="1">
      <alignment vertical="top"/>
    </xf>
    <xf numFmtId="0" fontId="8" fillId="2" borderId="10" xfId="0" applyFont="1" applyFill="1" applyBorder="1" applyAlignment="1">
      <alignment vertical="top"/>
    </xf>
    <xf numFmtId="0" fontId="8" fillId="2" borderId="11" xfId="0" applyFont="1" applyFill="1" applyBorder="1" applyAlignment="1">
      <alignment vertical="top"/>
    </xf>
    <xf numFmtId="0" fontId="8" fillId="0" borderId="4" xfId="0" applyFont="1" applyBorder="1" applyAlignment="1">
      <alignment vertical="top"/>
    </xf>
    <xf numFmtId="0" fontId="8" fillId="0" borderId="5" xfId="0" applyFont="1" applyBorder="1" applyAlignment="1">
      <alignment vertical="top"/>
    </xf>
    <xf numFmtId="0" fontId="8" fillId="0" borderId="7" xfId="0" applyFont="1" applyBorder="1" applyAlignment="1">
      <alignment vertical="top"/>
    </xf>
    <xf numFmtId="0" fontId="8" fillId="0" borderId="10" xfId="0" applyFont="1" applyBorder="1" applyAlignment="1">
      <alignment vertical="top"/>
    </xf>
    <xf numFmtId="0" fontId="8" fillId="0" borderId="8" xfId="0" applyFont="1" applyBorder="1" applyAlignment="1">
      <alignment vertical="top"/>
    </xf>
    <xf numFmtId="0" fontId="8" fillId="0" borderId="2" xfId="0" applyFont="1" applyBorder="1" applyAlignment="1">
      <alignment vertical="top"/>
    </xf>
    <xf numFmtId="0" fontId="8" fillId="0" borderId="12" xfId="0" applyFont="1" applyBorder="1" applyAlignment="1">
      <alignment vertical="top"/>
    </xf>
    <xf numFmtId="0" fontId="8" fillId="0" borderId="9" xfId="0" applyFont="1" applyBorder="1" applyAlignment="1">
      <alignment vertical="top"/>
    </xf>
    <xf numFmtId="181" fontId="8" fillId="0" borderId="10" xfId="2" applyNumberFormat="1" applyFont="1" applyBorder="1" applyAlignment="1">
      <alignment vertical="top"/>
    </xf>
    <xf numFmtId="181" fontId="8" fillId="0" borderId="8" xfId="2" applyNumberFormat="1" applyFont="1" applyBorder="1" applyAlignment="1">
      <alignment vertical="top"/>
    </xf>
    <xf numFmtId="38" fontId="8" fillId="0" borderId="0" xfId="2" applyFont="1"/>
    <xf numFmtId="0" fontId="8" fillId="0" borderId="0" xfId="0" applyFont="1" applyAlignment="1">
      <alignment wrapText="1"/>
    </xf>
    <xf numFmtId="38" fontId="8" fillId="0" borderId="13" xfId="2" applyFont="1" applyBorder="1"/>
    <xf numFmtId="0" fontId="8" fillId="0" borderId="1" xfId="0" applyFont="1" applyBorder="1" applyAlignment="1">
      <alignment horizontal="center"/>
    </xf>
    <xf numFmtId="38" fontId="8" fillId="0" borderId="14" xfId="2" applyFont="1" applyBorder="1"/>
    <xf numFmtId="0" fontId="8" fillId="0" borderId="15" xfId="0" applyFont="1" applyBorder="1"/>
    <xf numFmtId="0" fontId="8" fillId="0" borderId="16" xfId="0" applyFont="1" applyBorder="1"/>
    <xf numFmtId="38" fontId="8" fillId="0" borderId="17" xfId="2" applyFont="1" applyBorder="1" applyAlignment="1">
      <alignment wrapText="1"/>
    </xf>
    <xf numFmtId="181" fontId="8" fillId="0" borderId="14" xfId="2" applyNumberFormat="1" applyFont="1" applyBorder="1"/>
    <xf numFmtId="181" fontId="8" fillId="0" borderId="17" xfId="2" applyNumberFormat="1" applyFont="1" applyBorder="1"/>
    <xf numFmtId="181" fontId="8" fillId="0" borderId="0" xfId="2" applyNumberFormat="1" applyFont="1" applyFill="1" applyBorder="1"/>
    <xf numFmtId="181" fontId="8" fillId="0" borderId="18" xfId="2" applyNumberFormat="1" applyFont="1" applyBorder="1" applyAlignment="1">
      <alignment horizontal="center"/>
    </xf>
    <xf numFmtId="49" fontId="8" fillId="0" borderId="0" xfId="0" applyNumberFormat="1" applyFont="1" applyFill="1"/>
    <xf numFmtId="0" fontId="8" fillId="0" borderId="0" xfId="0" applyFont="1" applyFill="1"/>
    <xf numFmtId="0" fontId="8" fillId="0" borderId="0" xfId="0" applyFont="1" applyFill="1" applyAlignment="1">
      <alignment horizontal="right"/>
    </xf>
    <xf numFmtId="180" fontId="8" fillId="0" borderId="10" xfId="2" applyNumberFormat="1" applyFont="1" applyFill="1" applyBorder="1"/>
    <xf numFmtId="180" fontId="8" fillId="0" borderId="0" xfId="2" applyNumberFormat="1" applyFont="1" applyFill="1" applyBorder="1"/>
    <xf numFmtId="0" fontId="13" fillId="0" borderId="0" xfId="0" applyFont="1"/>
    <xf numFmtId="0" fontId="13" fillId="0" borderId="0" xfId="4" applyFont="1" applyFill="1" applyAlignment="1">
      <alignment horizontal="left" shrinkToFit="1"/>
    </xf>
    <xf numFmtId="0" fontId="13" fillId="0" borderId="0" xfId="4" applyFont="1" applyFill="1" applyAlignment="1">
      <alignment shrinkToFit="1"/>
    </xf>
    <xf numFmtId="0" fontId="13" fillId="0" borderId="0" xfId="0" applyFont="1" applyAlignment="1">
      <alignment horizontal="center" vertical="center"/>
    </xf>
    <xf numFmtId="0" fontId="13" fillId="0" borderId="0" xfId="0" applyFont="1" applyAlignment="1">
      <alignment vertical="center"/>
    </xf>
    <xf numFmtId="0" fontId="8" fillId="0" borderId="19" xfId="0" applyFont="1" applyBorder="1" applyAlignment="1">
      <alignment vertical="top"/>
    </xf>
    <xf numFmtId="0" fontId="8" fillId="0" borderId="20" xfId="0" applyFont="1" applyBorder="1" applyAlignment="1">
      <alignment vertical="top"/>
    </xf>
    <xf numFmtId="0" fontId="8" fillId="0" borderId="21" xfId="0" applyFont="1" applyBorder="1" applyAlignment="1">
      <alignment vertical="top"/>
    </xf>
    <xf numFmtId="0" fontId="8" fillId="0" borderId="1" xfId="0" applyFont="1" applyBorder="1" applyAlignment="1">
      <alignment vertical="top"/>
    </xf>
    <xf numFmtId="181" fontId="8" fillId="0" borderId="1" xfId="2" applyNumberFormat="1" applyFont="1" applyBorder="1" applyAlignment="1">
      <alignment vertical="top"/>
    </xf>
    <xf numFmtId="0" fontId="8" fillId="0" borderId="15" xfId="0" applyFont="1" applyBorder="1" applyAlignment="1">
      <alignment vertical="top"/>
    </xf>
    <xf numFmtId="0" fontId="8" fillId="0" borderId="22" xfId="0" applyFont="1" applyBorder="1" applyAlignment="1">
      <alignment vertical="top"/>
    </xf>
    <xf numFmtId="0" fontId="8" fillId="2" borderId="22" xfId="0" applyFont="1" applyFill="1" applyBorder="1" applyAlignment="1">
      <alignment vertical="top"/>
    </xf>
    <xf numFmtId="0" fontId="8" fillId="2" borderId="16" xfId="0" applyFont="1" applyFill="1" applyBorder="1" applyAlignment="1">
      <alignment vertical="top"/>
    </xf>
    <xf numFmtId="0" fontId="8" fillId="0" borderId="23" xfId="0" applyFont="1" applyBorder="1" applyAlignment="1">
      <alignment vertical="top"/>
    </xf>
    <xf numFmtId="0" fontId="8" fillId="0" borderId="24" xfId="0" applyFont="1" applyBorder="1" applyAlignment="1">
      <alignment vertical="top"/>
    </xf>
    <xf numFmtId="0" fontId="8" fillId="2" borderId="24" xfId="0" applyFont="1" applyFill="1" applyBorder="1" applyAlignment="1">
      <alignment vertical="top"/>
    </xf>
    <xf numFmtId="0" fontId="8" fillId="2" borderId="25" xfId="0" applyFont="1" applyFill="1" applyBorder="1" applyAlignment="1">
      <alignment vertical="top"/>
    </xf>
    <xf numFmtId="0" fontId="8" fillId="0" borderId="22" xfId="0" applyFont="1" applyFill="1" applyBorder="1" applyAlignment="1">
      <alignment horizontal="center" vertical="top" wrapText="1"/>
    </xf>
    <xf numFmtId="179" fontId="8" fillId="0" borderId="26" xfId="0" applyNumberFormat="1" applyFont="1" applyFill="1" applyBorder="1"/>
    <xf numFmtId="179" fontId="8" fillId="0" borderId="10" xfId="0" applyNumberFormat="1" applyFont="1" applyFill="1" applyBorder="1"/>
    <xf numFmtId="179" fontId="8" fillId="0" borderId="22" xfId="0" applyNumberFormat="1" applyFont="1" applyFill="1" applyBorder="1"/>
    <xf numFmtId="181" fontId="8" fillId="0" borderId="16" xfId="2" applyNumberFormat="1" applyFont="1" applyFill="1" applyBorder="1" applyAlignment="1">
      <alignment horizontal="center" vertical="top" wrapText="1"/>
    </xf>
    <xf numFmtId="0" fontId="8" fillId="0" borderId="16" xfId="0" applyFont="1" applyFill="1" applyBorder="1" applyAlignment="1">
      <alignment horizontal="center" vertical="top" wrapText="1"/>
    </xf>
    <xf numFmtId="179" fontId="8" fillId="0" borderId="20" xfId="2" applyNumberFormat="1" applyFont="1" applyFill="1" applyBorder="1"/>
    <xf numFmtId="179" fontId="8" fillId="0" borderId="20" xfId="0" applyNumberFormat="1" applyFont="1" applyFill="1" applyBorder="1"/>
    <xf numFmtId="179" fontId="8" fillId="0" borderId="0" xfId="2" applyNumberFormat="1" applyFont="1" applyFill="1" applyBorder="1"/>
    <xf numFmtId="179" fontId="8" fillId="0" borderId="0" xfId="0" applyNumberFormat="1" applyFont="1" applyFill="1" applyBorder="1"/>
    <xf numFmtId="179" fontId="8" fillId="0" borderId="16" xfId="2" applyNumberFormat="1" applyFont="1" applyFill="1" applyBorder="1"/>
    <xf numFmtId="179" fontId="8" fillId="0" borderId="16" xfId="0" applyNumberFormat="1" applyFont="1" applyFill="1" applyBorder="1"/>
    <xf numFmtId="0" fontId="8" fillId="0" borderId="20" xfId="0" applyFont="1" applyFill="1" applyBorder="1"/>
    <xf numFmtId="0" fontId="8" fillId="0" borderId="0" xfId="0" applyFont="1" applyFill="1" applyBorder="1"/>
    <xf numFmtId="0" fontId="8" fillId="0" borderId="9" xfId="0" applyFont="1" applyFill="1" applyBorder="1"/>
    <xf numFmtId="181" fontId="8" fillId="0" borderId="20" xfId="2" applyNumberFormat="1" applyFont="1" applyFill="1" applyBorder="1"/>
    <xf numFmtId="181" fontId="8" fillId="0" borderId="9" xfId="2" applyNumberFormat="1" applyFont="1" applyFill="1" applyBorder="1"/>
    <xf numFmtId="181" fontId="8" fillId="0" borderId="22" xfId="2" applyNumberFormat="1" applyFont="1" applyFill="1" applyBorder="1" applyAlignment="1">
      <alignment horizontal="center" vertical="top" wrapText="1"/>
    </xf>
    <xf numFmtId="38" fontId="8" fillId="0" borderId="0" xfId="0" applyNumberFormat="1" applyFont="1"/>
    <xf numFmtId="176" fontId="8" fillId="0" borderId="0" xfId="0" applyNumberFormat="1" applyFont="1" applyFill="1" applyBorder="1" applyAlignment="1">
      <alignment horizontal="center" vertical="center"/>
    </xf>
    <xf numFmtId="181" fontId="8" fillId="3" borderId="2" xfId="2" applyNumberFormat="1" applyFont="1" applyFill="1" applyBorder="1"/>
    <xf numFmtId="181" fontId="8" fillId="3" borderId="3" xfId="2" applyNumberFormat="1" applyFont="1" applyFill="1" applyBorder="1"/>
    <xf numFmtId="181" fontId="8" fillId="3" borderId="0" xfId="2" applyNumberFormat="1" applyFont="1" applyFill="1" applyBorder="1" applyAlignment="1">
      <alignment horizontal="center"/>
    </xf>
    <xf numFmtId="0" fontId="8" fillId="0" borderId="1" xfId="0" applyFont="1" applyFill="1" applyBorder="1"/>
    <xf numFmtId="0" fontId="15" fillId="0" borderId="0" xfId="0" applyFont="1"/>
    <xf numFmtId="0" fontId="15" fillId="3" borderId="4" xfId="0" applyFont="1" applyFill="1" applyBorder="1"/>
    <xf numFmtId="0" fontId="15" fillId="3" borderId="10" xfId="0" applyFont="1" applyFill="1" applyBorder="1"/>
    <xf numFmtId="0" fontId="15" fillId="3" borderId="22" xfId="0" applyFont="1" applyFill="1" applyBorder="1"/>
    <xf numFmtId="49" fontId="8" fillId="0" borderId="1" xfId="0" applyNumberFormat="1" applyFont="1" applyFill="1" applyBorder="1" applyAlignment="1">
      <alignment horizontal="right"/>
    </xf>
    <xf numFmtId="49" fontId="8" fillId="0" borderId="27" xfId="0" applyNumberFormat="1" applyFont="1" applyFill="1" applyBorder="1" applyAlignment="1">
      <alignment horizontal="right"/>
    </xf>
    <xf numFmtId="49" fontId="8" fillId="0" borderId="28" xfId="0" applyNumberFormat="1" applyFont="1" applyFill="1" applyBorder="1" applyAlignment="1">
      <alignment horizontal="right"/>
    </xf>
    <xf numFmtId="0" fontId="8" fillId="0" borderId="29" xfId="0" applyFont="1" applyBorder="1"/>
    <xf numFmtId="49" fontId="8" fillId="0" borderId="30" xfId="0" applyNumberFormat="1" applyFont="1" applyFill="1" applyBorder="1"/>
    <xf numFmtId="181" fontId="8" fillId="0" borderId="31" xfId="2" applyNumberFormat="1" applyFont="1" applyBorder="1" applyAlignment="1">
      <alignment horizontal="center"/>
    </xf>
    <xf numFmtId="181" fontId="8" fillId="0" borderId="32" xfId="2" applyNumberFormat="1" applyFont="1" applyBorder="1" applyAlignment="1">
      <alignment horizontal="center"/>
    </xf>
    <xf numFmtId="181" fontId="8" fillId="0" borderId="32" xfId="2" applyNumberFormat="1" applyFont="1" applyFill="1" applyBorder="1" applyAlignment="1">
      <alignment horizontal="center"/>
    </xf>
    <xf numFmtId="181" fontId="8" fillId="0" borderId="13" xfId="2" applyNumberFormat="1" applyFont="1" applyBorder="1" applyAlignment="1">
      <alignment horizontal="center"/>
    </xf>
    <xf numFmtId="0" fontId="8" fillId="3" borderId="6" xfId="0" applyFont="1" applyFill="1" applyBorder="1" applyAlignment="1">
      <alignment wrapText="1"/>
    </xf>
    <xf numFmtId="0" fontId="8" fillId="4" borderId="6" xfId="0" applyFont="1" applyFill="1" applyBorder="1" applyAlignment="1">
      <alignment vertical="top" wrapText="1"/>
    </xf>
    <xf numFmtId="0" fontId="8" fillId="0" borderId="0" xfId="0" applyFont="1" applyBorder="1" applyAlignment="1">
      <alignment horizontal="center"/>
    </xf>
    <xf numFmtId="181" fontId="8" fillId="0" borderId="33" xfId="2" applyNumberFormat="1" applyFont="1" applyBorder="1" applyAlignment="1">
      <alignment horizontal="center" vertical="top"/>
    </xf>
    <xf numFmtId="181" fontId="8" fillId="3" borderId="2" xfId="2" applyNumberFormat="1" applyFont="1" applyFill="1" applyBorder="1" applyAlignment="1">
      <alignment horizontal="center"/>
    </xf>
    <xf numFmtId="181" fontId="8" fillId="4" borderId="14" xfId="2" applyNumberFormat="1" applyFont="1" applyFill="1" applyBorder="1" applyAlignment="1">
      <alignment horizontal="center"/>
    </xf>
    <xf numFmtId="181" fontId="8" fillId="0" borderId="14" xfId="2" applyNumberFormat="1" applyFont="1" applyBorder="1" applyAlignment="1">
      <alignment horizontal="center"/>
    </xf>
    <xf numFmtId="181" fontId="8" fillId="4" borderId="34" xfId="2" applyNumberFormat="1" applyFont="1" applyFill="1" applyBorder="1" applyAlignment="1">
      <alignment horizontal="center"/>
    </xf>
    <xf numFmtId="181" fontId="8" fillId="4" borderId="14" xfId="2" applyNumberFormat="1" applyFont="1" applyFill="1" applyBorder="1"/>
    <xf numFmtId="181" fontId="8" fillId="0" borderId="10" xfId="2" applyNumberFormat="1" applyFont="1" applyBorder="1"/>
    <xf numFmtId="181" fontId="8" fillId="3" borderId="2" xfId="2" applyNumberFormat="1" applyFont="1" applyFill="1" applyBorder="1" applyAlignment="1">
      <alignment horizontal="left"/>
    </xf>
    <xf numFmtId="181" fontId="8" fillId="4" borderId="14" xfId="2" applyNumberFormat="1" applyFont="1" applyFill="1" applyBorder="1" applyAlignment="1">
      <alignment horizontal="left"/>
    </xf>
    <xf numFmtId="181" fontId="8" fillId="0" borderId="18" xfId="2" applyNumberFormat="1" applyFont="1" applyBorder="1"/>
    <xf numFmtId="181" fontId="8" fillId="3" borderId="0" xfId="2" applyNumberFormat="1" applyFont="1" applyFill="1" applyBorder="1" applyAlignment="1">
      <alignment horizontal="left"/>
    </xf>
    <xf numFmtId="181" fontId="8" fillId="4" borderId="34" xfId="2" applyNumberFormat="1" applyFont="1" applyFill="1" applyBorder="1" applyAlignment="1">
      <alignment horizontal="left"/>
    </xf>
    <xf numFmtId="181" fontId="8" fillId="4" borderId="17" xfId="2" applyNumberFormat="1" applyFont="1" applyFill="1" applyBorder="1"/>
    <xf numFmtId="181" fontId="8" fillId="0" borderId="22" xfId="2" applyNumberFormat="1" applyFont="1" applyBorder="1"/>
    <xf numFmtId="181" fontId="8" fillId="3" borderId="3" xfId="2" applyNumberFormat="1" applyFont="1" applyFill="1" applyBorder="1" applyAlignment="1">
      <alignment horizontal="left"/>
    </xf>
    <xf numFmtId="181" fontId="8" fillId="4" borderId="17" xfId="2" applyNumberFormat="1" applyFont="1" applyFill="1" applyBorder="1" applyAlignment="1">
      <alignment horizontal="left"/>
    </xf>
    <xf numFmtId="181" fontId="8" fillId="0" borderId="35" xfId="2" applyNumberFormat="1" applyFont="1" applyBorder="1"/>
    <xf numFmtId="181" fontId="8" fillId="3" borderId="16" xfId="2" applyNumberFormat="1" applyFont="1" applyFill="1" applyBorder="1" applyAlignment="1">
      <alignment horizontal="left"/>
    </xf>
    <xf numFmtId="181" fontId="8" fillId="4" borderId="36" xfId="2" applyNumberFormat="1" applyFont="1" applyFill="1" applyBorder="1" applyAlignment="1">
      <alignment horizontal="left"/>
    </xf>
    <xf numFmtId="38" fontId="8" fillId="0" borderId="33" xfId="2" applyNumberFormat="1" applyFont="1" applyBorder="1"/>
    <xf numFmtId="38" fontId="8" fillId="3" borderId="2" xfId="2" applyNumberFormat="1" applyFont="1" applyFill="1" applyBorder="1"/>
    <xf numFmtId="38" fontId="8" fillId="4" borderId="14" xfId="2" applyNumberFormat="1" applyFont="1" applyFill="1" applyBorder="1"/>
    <xf numFmtId="38" fontId="8" fillId="0" borderId="2" xfId="2" applyNumberFormat="1" applyFont="1" applyBorder="1"/>
    <xf numFmtId="38" fontId="8" fillId="0" borderId="37" xfId="2" applyNumberFormat="1" applyFont="1" applyBorder="1"/>
    <xf numFmtId="38" fontId="8" fillId="0" borderId="38" xfId="2" applyNumberFormat="1" applyFont="1" applyBorder="1"/>
    <xf numFmtId="38" fontId="8" fillId="0" borderId="2" xfId="2" applyNumberFormat="1" applyFont="1" applyFill="1" applyBorder="1"/>
    <xf numFmtId="38" fontId="8" fillId="3" borderId="0" xfId="2" applyNumberFormat="1" applyFont="1" applyFill="1" applyBorder="1"/>
    <xf numFmtId="38" fontId="8" fillId="4" borderId="34" xfId="2" applyNumberFormat="1" applyFont="1" applyFill="1" applyBorder="1"/>
    <xf numFmtId="38" fontId="8" fillId="0" borderId="39" xfId="2" applyNumberFormat="1" applyFont="1" applyBorder="1"/>
    <xf numFmtId="38" fontId="8" fillId="3" borderId="37" xfId="2" applyNumberFormat="1" applyFont="1" applyFill="1" applyBorder="1"/>
    <xf numFmtId="38" fontId="8" fillId="4" borderId="40" xfId="2" applyNumberFormat="1" applyFont="1" applyFill="1" applyBorder="1"/>
    <xf numFmtId="38" fontId="8" fillId="0" borderId="37" xfId="2" applyNumberFormat="1" applyFont="1" applyFill="1" applyBorder="1"/>
    <xf numFmtId="38" fontId="8" fillId="0" borderId="41" xfId="2" applyNumberFormat="1" applyFont="1" applyBorder="1"/>
    <xf numFmtId="38" fontId="8" fillId="3" borderId="41" xfId="2" applyNumberFormat="1" applyFont="1" applyFill="1" applyBorder="1"/>
    <xf numFmtId="38" fontId="8" fillId="4" borderId="42" xfId="2" applyNumberFormat="1" applyFont="1" applyFill="1" applyBorder="1"/>
    <xf numFmtId="38" fontId="8" fillId="0" borderId="43" xfId="2" applyNumberFormat="1" applyFont="1" applyBorder="1"/>
    <xf numFmtId="38" fontId="8" fillId="3" borderId="38" xfId="2" applyNumberFormat="1" applyFont="1" applyFill="1" applyBorder="1"/>
    <xf numFmtId="38" fontId="8" fillId="4" borderId="44" xfId="2" applyNumberFormat="1" applyFont="1" applyFill="1" applyBorder="1"/>
    <xf numFmtId="38" fontId="8" fillId="0" borderId="38" xfId="2" applyNumberFormat="1" applyFont="1" applyFill="1" applyBorder="1"/>
    <xf numFmtId="38" fontId="8" fillId="0" borderId="45" xfId="2" applyNumberFormat="1" applyFont="1" applyBorder="1"/>
    <xf numFmtId="38" fontId="8" fillId="3" borderId="45" xfId="2" applyNumberFormat="1" applyFont="1" applyFill="1" applyBorder="1"/>
    <xf numFmtId="38" fontId="8" fillId="4" borderId="46" xfId="2" applyNumberFormat="1" applyFont="1" applyFill="1" applyBorder="1"/>
    <xf numFmtId="38" fontId="8" fillId="0" borderId="47" xfId="2" applyNumberFormat="1" applyFont="1" applyBorder="1"/>
    <xf numFmtId="38" fontId="8" fillId="3" borderId="48" xfId="2" applyNumberFormat="1" applyFont="1" applyFill="1" applyBorder="1"/>
    <xf numFmtId="38" fontId="8" fillId="4" borderId="30" xfId="2" applyNumberFormat="1" applyFont="1" applyFill="1" applyBorder="1"/>
    <xf numFmtId="38" fontId="8" fillId="0" borderId="48" xfId="2" applyNumberFormat="1" applyFont="1" applyBorder="1"/>
    <xf numFmtId="38" fontId="8" fillId="0" borderId="48" xfId="2" applyNumberFormat="1" applyFont="1" applyFill="1" applyBorder="1"/>
    <xf numFmtId="38" fontId="8" fillId="0" borderId="49" xfId="2" applyNumberFormat="1" applyFont="1" applyBorder="1"/>
    <xf numFmtId="38" fontId="8" fillId="3" borderId="49" xfId="2" applyNumberFormat="1" applyFont="1" applyFill="1" applyBorder="1"/>
    <xf numFmtId="38" fontId="8" fillId="4" borderId="50" xfId="2" applyNumberFormat="1" applyFont="1" applyFill="1" applyBorder="1"/>
    <xf numFmtId="49" fontId="13" fillId="0" borderId="0" xfId="0" applyNumberFormat="1" applyFont="1" applyFill="1"/>
    <xf numFmtId="0" fontId="13" fillId="0" borderId="0" xfId="0" applyFont="1" applyFill="1"/>
    <xf numFmtId="0" fontId="13" fillId="0" borderId="0" xfId="0" applyFont="1" applyFill="1" applyAlignment="1"/>
    <xf numFmtId="0" fontId="20" fillId="0" borderId="0" xfId="1" applyFont="1" applyFill="1" applyAlignment="1" applyProtection="1"/>
    <xf numFmtId="0" fontId="5" fillId="0" borderId="0" xfId="1" applyFont="1" applyFill="1" applyAlignment="1" applyProtection="1"/>
    <xf numFmtId="49" fontId="17" fillId="0" borderId="0" xfId="0" applyNumberFormat="1" applyFont="1" applyFill="1" applyAlignment="1"/>
    <xf numFmtId="49" fontId="8" fillId="0" borderId="0" xfId="0" applyNumberFormat="1" applyFont="1" applyFill="1" applyBorder="1"/>
    <xf numFmtId="49" fontId="8" fillId="0" borderId="16" xfId="0" applyNumberFormat="1" applyFont="1" applyFill="1" applyBorder="1" applyAlignment="1">
      <alignment horizontal="center" vertical="center" wrapText="1"/>
    </xf>
    <xf numFmtId="180" fontId="8" fillId="0" borderId="2" xfId="2" applyNumberFormat="1" applyFont="1" applyFill="1" applyBorder="1"/>
    <xf numFmtId="180" fontId="8" fillId="5" borderId="0" xfId="2" applyNumberFormat="1" applyFont="1" applyFill="1" applyBorder="1"/>
    <xf numFmtId="180" fontId="8" fillId="0" borderId="51" xfId="2" applyNumberFormat="1" applyFont="1" applyFill="1" applyBorder="1"/>
    <xf numFmtId="180" fontId="8" fillId="5" borderId="51" xfId="2" applyNumberFormat="1" applyFont="1" applyFill="1" applyBorder="1"/>
    <xf numFmtId="180" fontId="8" fillId="0" borderId="14" xfId="2" applyNumberFormat="1" applyFont="1" applyFill="1" applyBorder="1"/>
    <xf numFmtId="180" fontId="8" fillId="0" borderId="52" xfId="2" applyNumberFormat="1" applyFont="1" applyFill="1" applyBorder="1"/>
    <xf numFmtId="179" fontId="8" fillId="5" borderId="1" xfId="0" applyNumberFormat="1" applyFont="1" applyFill="1" applyBorder="1"/>
    <xf numFmtId="180" fontId="8" fillId="0" borderId="45" xfId="2" applyNumberFormat="1" applyFont="1" applyFill="1" applyBorder="1"/>
    <xf numFmtId="180" fontId="8" fillId="0" borderId="38" xfId="2" applyNumberFormat="1" applyFont="1" applyFill="1" applyBorder="1"/>
    <xf numFmtId="180" fontId="8" fillId="5" borderId="45" xfId="2" applyNumberFormat="1" applyFont="1" applyFill="1" applyBorder="1"/>
    <xf numFmtId="180" fontId="8" fillId="0" borderId="53" xfId="2" applyNumberFormat="1" applyFont="1" applyFill="1" applyBorder="1"/>
    <xf numFmtId="180" fontId="8" fillId="5" borderId="53" xfId="2" applyNumberFormat="1" applyFont="1" applyFill="1" applyBorder="1"/>
    <xf numFmtId="180" fontId="8" fillId="0" borderId="44" xfId="2" applyNumberFormat="1" applyFont="1" applyFill="1" applyBorder="1"/>
    <xf numFmtId="180" fontId="8" fillId="0" borderId="54" xfId="2" applyNumberFormat="1" applyFont="1" applyFill="1" applyBorder="1"/>
    <xf numFmtId="180" fontId="8" fillId="0" borderId="41" xfId="2" applyNumberFormat="1" applyFont="1" applyFill="1" applyBorder="1"/>
    <xf numFmtId="180" fontId="8" fillId="0" borderId="37" xfId="2" applyNumberFormat="1" applyFont="1" applyFill="1" applyBorder="1"/>
    <xf numFmtId="180" fontId="8" fillId="5" borderId="41" xfId="2" applyNumberFormat="1" applyFont="1" applyFill="1" applyBorder="1"/>
    <xf numFmtId="180" fontId="8" fillId="0" borderId="55" xfId="2" applyNumberFormat="1" applyFont="1" applyFill="1" applyBorder="1"/>
    <xf numFmtId="180" fontId="8" fillId="5" borderId="55" xfId="2" applyNumberFormat="1" applyFont="1" applyFill="1" applyBorder="1"/>
    <xf numFmtId="180" fontId="8" fillId="0" borderId="40" xfId="2" applyNumberFormat="1" applyFont="1" applyFill="1" applyBorder="1"/>
    <xf numFmtId="180" fontId="8" fillId="0" borderId="56" xfId="2" applyNumberFormat="1" applyFont="1" applyFill="1" applyBorder="1"/>
    <xf numFmtId="49" fontId="8" fillId="0" borderId="57" xfId="0" applyNumberFormat="1" applyFont="1" applyFill="1" applyBorder="1" applyAlignment="1">
      <alignment horizontal="right"/>
    </xf>
    <xf numFmtId="180" fontId="8" fillId="0" borderId="9" xfId="2" applyNumberFormat="1" applyFont="1" applyFill="1" applyBorder="1"/>
    <xf numFmtId="49" fontId="8" fillId="0" borderId="15" xfId="0" applyNumberFormat="1" applyFont="1" applyFill="1" applyBorder="1" applyAlignment="1">
      <alignment horizontal="right"/>
    </xf>
    <xf numFmtId="180" fontId="8" fillId="0" borderId="19" xfId="2" applyNumberFormat="1" applyFont="1" applyFill="1" applyBorder="1"/>
    <xf numFmtId="180" fontId="8" fillId="0" borderId="1" xfId="2" applyNumberFormat="1" applyFont="1" applyFill="1" applyBorder="1"/>
    <xf numFmtId="180" fontId="8" fillId="0" borderId="8" xfId="2" applyNumberFormat="1" applyFont="1" applyFill="1" applyBorder="1"/>
    <xf numFmtId="49" fontId="8" fillId="0" borderId="29" xfId="0" applyNumberFormat="1" applyFont="1" applyFill="1" applyBorder="1" applyAlignment="1">
      <alignment horizontal="right"/>
    </xf>
    <xf numFmtId="180" fontId="8" fillId="0" borderId="49" xfId="2" applyNumberFormat="1" applyFont="1" applyFill="1" applyBorder="1"/>
    <xf numFmtId="180" fontId="8" fillId="0" borderId="62" xfId="2" applyNumberFormat="1" applyFont="1" applyFill="1" applyBorder="1"/>
    <xf numFmtId="49" fontId="8" fillId="0" borderId="1" xfId="0" applyNumberFormat="1" applyFont="1" applyFill="1" applyBorder="1" applyAlignment="1">
      <alignment horizontal="center"/>
    </xf>
    <xf numFmtId="49" fontId="8" fillId="0" borderId="0" xfId="0" applyNumberFormat="1" applyFont="1" applyFill="1" applyBorder="1" applyAlignment="1">
      <alignment horizontal="center"/>
    </xf>
    <xf numFmtId="179" fontId="8" fillId="0" borderId="15" xfId="0" applyNumberFormat="1" applyFont="1" applyFill="1" applyBorder="1"/>
    <xf numFmtId="179" fontId="8" fillId="0" borderId="17" xfId="0" applyNumberFormat="1" applyFont="1" applyFill="1" applyBorder="1"/>
    <xf numFmtId="49" fontId="8" fillId="0" borderId="19" xfId="0" applyNumberFormat="1" applyFont="1" applyFill="1" applyBorder="1" applyAlignment="1">
      <alignment horizontal="right"/>
    </xf>
    <xf numFmtId="179" fontId="8" fillId="0" borderId="19" xfId="0" applyNumberFormat="1" applyFont="1" applyFill="1" applyBorder="1"/>
    <xf numFmtId="179" fontId="8" fillId="0" borderId="13" xfId="0" applyNumberFormat="1" applyFont="1" applyFill="1" applyBorder="1"/>
    <xf numFmtId="179" fontId="8" fillId="0" borderId="1" xfId="0" applyNumberFormat="1" applyFont="1" applyFill="1" applyBorder="1"/>
    <xf numFmtId="179" fontId="8" fillId="0" borderId="14" xfId="0" applyNumberFormat="1" applyFont="1" applyFill="1" applyBorder="1"/>
    <xf numFmtId="179" fontId="8" fillId="0" borderId="57" xfId="0" applyNumberFormat="1" applyFont="1" applyFill="1" applyBorder="1"/>
    <xf numFmtId="179" fontId="8" fillId="0" borderId="9" xfId="0" applyNumberFormat="1" applyFont="1" applyFill="1" applyBorder="1"/>
    <xf numFmtId="179" fontId="8" fillId="0" borderId="58" xfId="0" applyNumberFormat="1" applyFont="1" applyFill="1" applyBorder="1"/>
    <xf numFmtId="179" fontId="8" fillId="0" borderId="29" xfId="0" applyNumberFormat="1" applyFont="1" applyFill="1" applyBorder="1"/>
    <xf numFmtId="179" fontId="8" fillId="0" borderId="49" xfId="0" applyNumberFormat="1" applyFont="1" applyFill="1" applyBorder="1"/>
    <xf numFmtId="179" fontId="8" fillId="0" borderId="30" xfId="0" applyNumberFormat="1" applyFont="1" applyFill="1" applyBorder="1"/>
    <xf numFmtId="0" fontId="17" fillId="0" borderId="0" xfId="0" applyFont="1"/>
    <xf numFmtId="0" fontId="8" fillId="0" borderId="10" xfId="0" applyFont="1" applyBorder="1" applyAlignment="1">
      <alignment horizontal="center" vertical="top"/>
    </xf>
    <xf numFmtId="181" fontId="8" fillId="3" borderId="33" xfId="2" applyNumberFormat="1" applyFont="1" applyFill="1" applyBorder="1" applyAlignment="1">
      <alignment horizontal="center" vertical="top"/>
    </xf>
    <xf numFmtId="181" fontId="8" fillId="4" borderId="14" xfId="2" applyNumberFormat="1" applyFont="1" applyFill="1" applyBorder="1" applyAlignment="1">
      <alignment horizontal="center" vertical="top"/>
    </xf>
    <xf numFmtId="0" fontId="8" fillId="2" borderId="0" xfId="0" applyFont="1" applyFill="1" applyBorder="1" applyAlignment="1">
      <alignment vertical="top"/>
    </xf>
    <xf numFmtId="181" fontId="11" fillId="0" borderId="0" xfId="2" applyNumberFormat="1" applyFont="1" applyFill="1" applyAlignment="1">
      <alignment horizontal="justify" vertical="top"/>
    </xf>
    <xf numFmtId="49" fontId="11" fillId="0" borderId="63" xfId="0" applyNumberFormat="1" applyFont="1" applyFill="1" applyBorder="1" applyAlignment="1">
      <alignment horizontal="justify" vertical="top" wrapText="1"/>
    </xf>
    <xf numFmtId="49" fontId="11" fillId="0" borderId="64" xfId="0" applyNumberFormat="1" applyFont="1" applyFill="1" applyBorder="1" applyAlignment="1">
      <alignment horizontal="justify" vertical="top" wrapText="1"/>
    </xf>
    <xf numFmtId="49" fontId="11" fillId="0" borderId="0" xfId="0" applyNumberFormat="1" applyFont="1" applyFill="1" applyBorder="1" applyAlignment="1">
      <alignment horizontal="justify" vertical="top" wrapText="1"/>
    </xf>
    <xf numFmtId="181" fontId="11" fillId="0" borderId="0" xfId="2" applyNumberFormat="1" applyFont="1" applyFill="1" applyAlignment="1">
      <alignment horizontal="left" vertical="top" wrapText="1"/>
    </xf>
    <xf numFmtId="0" fontId="8" fillId="2" borderId="6" xfId="0" applyFont="1" applyFill="1" applyBorder="1" applyAlignment="1">
      <alignment horizontal="left" vertical="top"/>
    </xf>
    <xf numFmtId="0" fontId="8" fillId="2" borderId="7" xfId="0" applyFont="1" applyFill="1" applyBorder="1" applyAlignment="1">
      <alignment horizontal="left" vertical="top"/>
    </xf>
    <xf numFmtId="0" fontId="8" fillId="2" borderId="24" xfId="0" applyFont="1" applyFill="1" applyBorder="1" applyAlignment="1">
      <alignment horizontal="left" vertical="top"/>
    </xf>
    <xf numFmtId="0" fontId="8" fillId="0" borderId="30" xfId="0" applyFont="1" applyBorder="1"/>
    <xf numFmtId="0" fontId="0" fillId="0" borderId="1" xfId="0" applyBorder="1"/>
    <xf numFmtId="0" fontId="8" fillId="0" borderId="1" xfId="0" applyFont="1" applyBorder="1" applyAlignment="1">
      <alignment wrapText="1"/>
    </xf>
    <xf numFmtId="181" fontId="0" fillId="0" borderId="0" xfId="0" applyNumberFormat="1"/>
    <xf numFmtId="38" fontId="8" fillId="0" borderId="14" xfId="2" applyNumberFormat="1" applyFont="1" applyBorder="1"/>
    <xf numFmtId="38" fontId="8" fillId="2" borderId="14" xfId="2" applyNumberFormat="1" applyFont="1" applyFill="1" applyBorder="1"/>
    <xf numFmtId="38" fontId="8" fillId="0" borderId="30" xfId="2" applyNumberFormat="1" applyFont="1" applyBorder="1"/>
    <xf numFmtId="38" fontId="8" fillId="0" borderId="26" xfId="2" applyNumberFormat="1" applyFont="1" applyFill="1" applyBorder="1"/>
    <xf numFmtId="38" fontId="8" fillId="0" borderId="20" xfId="2" applyNumberFormat="1" applyFont="1" applyFill="1" applyBorder="1"/>
    <xf numFmtId="38" fontId="8" fillId="0" borderId="10" xfId="2" applyNumberFormat="1" applyFont="1" applyFill="1" applyBorder="1"/>
    <xf numFmtId="38" fontId="8" fillId="0" borderId="0" xfId="2" applyNumberFormat="1" applyFont="1" applyFill="1" applyBorder="1"/>
    <xf numFmtId="38" fontId="8" fillId="0" borderId="22" xfId="2" applyNumberFormat="1" applyFont="1" applyFill="1" applyBorder="1"/>
    <xf numFmtId="38" fontId="8" fillId="0" borderId="16" xfId="2" applyNumberFormat="1" applyFont="1" applyFill="1" applyBorder="1"/>
    <xf numFmtId="38" fontId="8" fillId="0" borderId="65" xfId="2" applyFont="1" applyBorder="1" applyAlignment="1">
      <alignment vertical="top"/>
    </xf>
    <xf numFmtId="38" fontId="8" fillId="0" borderId="66" xfId="2" applyFont="1" applyBorder="1" applyAlignment="1">
      <alignment vertical="top"/>
    </xf>
    <xf numFmtId="38" fontId="8" fillId="0" borderId="66" xfId="2" applyFont="1" applyBorder="1" applyAlignment="1">
      <alignment horizontal="right" vertical="top"/>
    </xf>
    <xf numFmtId="38" fontId="8" fillId="0" borderId="67" xfId="2" applyFont="1" applyBorder="1"/>
    <xf numFmtId="0" fontId="14" fillId="0" borderId="0" xfId="0" applyFont="1"/>
    <xf numFmtId="0" fontId="14" fillId="0" borderId="19" xfId="0" applyFont="1" applyFill="1" applyBorder="1"/>
    <xf numFmtId="0" fontId="14" fillId="0" borderId="20" xfId="0" applyFont="1" applyFill="1" applyBorder="1"/>
    <xf numFmtId="0" fontId="14" fillId="0" borderId="13" xfId="0" applyFont="1" applyFill="1" applyBorder="1"/>
    <xf numFmtId="0" fontId="14" fillId="0" borderId="1" xfId="0" applyFont="1" applyFill="1" applyBorder="1"/>
    <xf numFmtId="177" fontId="16" fillId="0" borderId="0" xfId="0" applyNumberFormat="1" applyFont="1" applyFill="1" applyBorder="1" applyAlignment="1">
      <alignment vertical="center"/>
    </xf>
    <xf numFmtId="0" fontId="14" fillId="0" borderId="0" xfId="0" applyFont="1" applyFill="1" applyBorder="1"/>
    <xf numFmtId="0" fontId="14" fillId="0" borderId="14" xfId="0" applyFont="1" applyFill="1" applyBorder="1"/>
    <xf numFmtId="0" fontId="14" fillId="0" borderId="15" xfId="0" applyFont="1" applyFill="1" applyBorder="1"/>
    <xf numFmtId="0" fontId="14" fillId="0" borderId="16" xfId="0" applyFont="1" applyFill="1" applyBorder="1"/>
    <xf numFmtId="0" fontId="14" fillId="0" borderId="17" xfId="0" applyFont="1" applyFill="1" applyBorder="1"/>
    <xf numFmtId="0" fontId="14" fillId="0" borderId="5" xfId="0" applyFont="1" applyFill="1" applyBorder="1"/>
    <xf numFmtId="0" fontId="14" fillId="0" borderId="9" xfId="0" applyFont="1" applyFill="1" applyBorder="1"/>
    <xf numFmtId="0" fontId="14" fillId="0" borderId="4" xfId="0" applyFont="1" applyFill="1" applyBorder="1"/>
    <xf numFmtId="0" fontId="14" fillId="3" borderId="19" xfId="0" applyFont="1" applyFill="1" applyBorder="1"/>
    <xf numFmtId="0" fontId="14" fillId="3" borderId="20" xfId="0" applyFont="1" applyFill="1" applyBorder="1"/>
    <xf numFmtId="0" fontId="14" fillId="3" borderId="13" xfId="0" applyFont="1" applyFill="1" applyBorder="1"/>
    <xf numFmtId="0" fontId="14" fillId="0" borderId="10" xfId="0" applyFont="1" applyFill="1" applyBorder="1"/>
    <xf numFmtId="0" fontId="14" fillId="3" borderId="1" xfId="0" applyFont="1" applyFill="1" applyBorder="1"/>
    <xf numFmtId="177" fontId="16" fillId="3" borderId="16" xfId="0" applyNumberFormat="1" applyFont="1" applyFill="1" applyBorder="1" applyAlignment="1">
      <alignment vertical="center"/>
    </xf>
    <xf numFmtId="0" fontId="14" fillId="3" borderId="0" xfId="0" applyFont="1" applyFill="1" applyBorder="1"/>
    <xf numFmtId="0" fontId="14" fillId="3" borderId="14" xfId="0" applyFont="1" applyFill="1" applyBorder="1"/>
    <xf numFmtId="0" fontId="14" fillId="4" borderId="19" xfId="0" applyFont="1" applyFill="1" applyBorder="1"/>
    <xf numFmtId="0" fontId="14" fillId="4" borderId="20" xfId="0" applyFont="1" applyFill="1" applyBorder="1"/>
    <xf numFmtId="0" fontId="14" fillId="4" borderId="13" xfId="0" applyFont="1" applyFill="1" applyBorder="1"/>
    <xf numFmtId="0" fontId="14" fillId="0" borderId="8" xfId="0" applyFont="1" applyFill="1" applyBorder="1"/>
    <xf numFmtId="0" fontId="14" fillId="3" borderId="15" xfId="0" applyFont="1" applyFill="1" applyBorder="1"/>
    <xf numFmtId="177" fontId="16" fillId="4" borderId="16" xfId="0" applyNumberFormat="1" applyFont="1" applyFill="1" applyBorder="1" applyAlignment="1">
      <alignment vertical="center"/>
    </xf>
    <xf numFmtId="0" fontId="14" fillId="4" borderId="16" xfId="0" applyFont="1" applyFill="1" applyBorder="1"/>
    <xf numFmtId="0" fontId="14" fillId="4" borderId="17" xfId="0" applyFont="1" applyFill="1" applyBorder="1"/>
    <xf numFmtId="0" fontId="14" fillId="0" borderId="5" xfId="0" applyFont="1" applyBorder="1"/>
    <xf numFmtId="0" fontId="14" fillId="0" borderId="68" xfId="0" applyFont="1" applyBorder="1"/>
    <xf numFmtId="0" fontId="14" fillId="0" borderId="0" xfId="0" applyFont="1" applyBorder="1"/>
    <xf numFmtId="0" fontId="14" fillId="0" borderId="33" xfId="0" applyFont="1" applyBorder="1"/>
    <xf numFmtId="0" fontId="14" fillId="0" borderId="9" xfId="0" applyFont="1" applyBorder="1"/>
    <xf numFmtId="0" fontId="14" fillId="0" borderId="69" xfId="0" applyFont="1" applyBorder="1"/>
    <xf numFmtId="0" fontId="14" fillId="0" borderId="4" xfId="0" applyFont="1" applyBorder="1"/>
    <xf numFmtId="0" fontId="14" fillId="0" borderId="10" xfId="0" applyFont="1" applyBorder="1"/>
    <xf numFmtId="0" fontId="14" fillId="0" borderId="8" xfId="0" applyFont="1" applyBorder="1"/>
    <xf numFmtId="177" fontId="14" fillId="0" borderId="0" xfId="0" applyNumberFormat="1" applyFont="1" applyFill="1" applyBorder="1"/>
    <xf numFmtId="177" fontId="14" fillId="0" borderId="16" xfId="0" applyNumberFormat="1" applyFont="1" applyFill="1" applyBorder="1"/>
    <xf numFmtId="177" fontId="16" fillId="0" borderId="20" xfId="0" applyNumberFormat="1" applyFont="1" applyFill="1" applyBorder="1"/>
    <xf numFmtId="177" fontId="16" fillId="0" borderId="0" xfId="0" applyNumberFormat="1" applyFont="1" applyFill="1" applyBorder="1" applyAlignment="1"/>
    <xf numFmtId="177" fontId="16" fillId="3" borderId="0" xfId="0" applyNumberFormat="1" applyFont="1" applyFill="1" applyBorder="1" applyAlignment="1">
      <alignment vertical="center"/>
    </xf>
    <xf numFmtId="181" fontId="14" fillId="4" borderId="19" xfId="2" applyNumberFormat="1" applyFont="1" applyFill="1" applyBorder="1"/>
    <xf numFmtId="181" fontId="14" fillId="4" borderId="20" xfId="2" applyNumberFormat="1" applyFont="1" applyFill="1" applyBorder="1"/>
    <xf numFmtId="181" fontId="11" fillId="0" borderId="70" xfId="2" applyNumberFormat="1" applyFont="1" applyFill="1" applyBorder="1" applyAlignment="1">
      <alignment vertical="top" wrapText="1"/>
    </xf>
    <xf numFmtId="181" fontId="11" fillId="0" borderId="71" xfId="2" applyNumberFormat="1" applyFont="1" applyFill="1" applyBorder="1" applyAlignment="1">
      <alignment vertical="top" wrapText="1"/>
    </xf>
    <xf numFmtId="181" fontId="11" fillId="0" borderId="72" xfId="2" applyNumberFormat="1" applyFont="1" applyFill="1" applyBorder="1" applyAlignment="1">
      <alignment vertical="top" wrapText="1"/>
    </xf>
    <xf numFmtId="181" fontId="8" fillId="2" borderId="67" xfId="2" applyNumberFormat="1" applyFont="1" applyFill="1" applyBorder="1" applyAlignment="1">
      <alignment horizontal="center" vertical="center"/>
    </xf>
    <xf numFmtId="0" fontId="15" fillId="0" borderId="19" xfId="0" applyFont="1" applyBorder="1"/>
    <xf numFmtId="0" fontId="10" fillId="0" borderId="20" xfId="0" applyFont="1" applyBorder="1" applyAlignment="1">
      <alignment horizontal="left" vertical="center"/>
    </xf>
    <xf numFmtId="181" fontId="8" fillId="0" borderId="20" xfId="2" applyNumberFormat="1" applyFont="1" applyBorder="1"/>
    <xf numFmtId="181" fontId="11" fillId="0" borderId="20" xfId="2" applyNumberFormat="1" applyFont="1" applyFill="1" applyBorder="1" applyAlignment="1">
      <alignment horizontal="left" vertical="top" wrapText="1"/>
    </xf>
    <xf numFmtId="181" fontId="11" fillId="0" borderId="20" xfId="2" applyNumberFormat="1" applyFont="1" applyFill="1" applyBorder="1" applyAlignment="1">
      <alignment horizontal="justify" vertical="top"/>
    </xf>
    <xf numFmtId="0" fontId="15" fillId="0" borderId="13" xfId="0" applyFont="1" applyBorder="1"/>
    <xf numFmtId="0" fontId="15" fillId="0" borderId="1" xfId="0" applyFont="1" applyBorder="1"/>
    <xf numFmtId="0" fontId="10" fillId="0" borderId="0" xfId="0" applyFont="1" applyBorder="1" applyAlignment="1">
      <alignment horizontal="left" vertical="center"/>
    </xf>
    <xf numFmtId="181" fontId="11" fillId="0" borderId="0" xfId="2" applyNumberFormat="1" applyFont="1" applyFill="1" applyBorder="1" applyAlignment="1">
      <alignment horizontal="left" vertical="top" wrapText="1"/>
    </xf>
    <xf numFmtId="181" fontId="11" fillId="0" borderId="0" xfId="2" applyNumberFormat="1" applyFont="1" applyFill="1" applyBorder="1" applyAlignment="1">
      <alignment horizontal="justify" vertical="top"/>
    </xf>
    <xf numFmtId="0" fontId="15" fillId="0" borderId="14" xfId="0" applyFont="1" applyBorder="1"/>
    <xf numFmtId="0" fontId="10" fillId="0" borderId="0" xfId="0" applyFont="1" applyBorder="1"/>
    <xf numFmtId="0" fontId="15" fillId="0" borderId="15" xfId="0" applyFont="1" applyBorder="1"/>
    <xf numFmtId="181" fontId="8" fillId="0" borderId="16" xfId="2" applyNumberFormat="1" applyFont="1" applyBorder="1"/>
    <xf numFmtId="181" fontId="11" fillId="0" borderId="16" xfId="2" applyNumberFormat="1" applyFont="1" applyFill="1" applyBorder="1" applyAlignment="1">
      <alignment horizontal="left" vertical="top" wrapText="1"/>
    </xf>
    <xf numFmtId="49" fontId="11" fillId="0" borderId="16" xfId="0" applyNumberFormat="1" applyFont="1" applyFill="1" applyBorder="1" applyAlignment="1">
      <alignment horizontal="justify" vertical="top" wrapText="1"/>
    </xf>
    <xf numFmtId="0" fontId="15" fillId="0" borderId="17" xfId="0" applyFont="1" applyBorder="1"/>
    <xf numFmtId="0" fontId="15" fillId="0" borderId="20" xfId="0" applyFont="1" applyBorder="1"/>
    <xf numFmtId="0" fontId="15" fillId="0" borderId="0" xfId="0" applyFont="1" applyBorder="1"/>
    <xf numFmtId="0" fontId="14" fillId="0" borderId="1" xfId="0" applyFont="1" applyBorder="1" applyAlignment="1">
      <alignment vertical="top" wrapText="1"/>
    </xf>
    <xf numFmtId="0" fontId="14" fillId="0" borderId="0" xfId="0" applyFont="1" applyBorder="1" applyAlignment="1">
      <alignment vertical="top" wrapText="1"/>
    </xf>
    <xf numFmtId="0" fontId="18" fillId="0" borderId="0" xfId="0" applyFont="1" applyBorder="1" applyAlignment="1">
      <alignment horizontal="left" vertical="center"/>
    </xf>
    <xf numFmtId="0" fontId="14" fillId="0" borderId="0" xfId="0" applyFont="1" applyBorder="1" applyAlignment="1">
      <alignment horizontal="right" vertical="center"/>
    </xf>
    <xf numFmtId="0" fontId="14" fillId="3" borderId="73" xfId="0" applyFont="1" applyFill="1" applyBorder="1" applyAlignment="1">
      <alignment horizontal="center" vertical="center" wrapText="1"/>
    </xf>
    <xf numFmtId="0" fontId="14" fillId="3" borderId="58" xfId="0" applyFont="1" applyFill="1" applyBorder="1" applyAlignment="1">
      <alignment horizontal="center" vertical="center"/>
    </xf>
    <xf numFmtId="0" fontId="14" fillId="4" borderId="73" xfId="0" applyFont="1" applyFill="1" applyBorder="1" applyAlignment="1">
      <alignment horizontal="center" vertical="center" wrapText="1"/>
    </xf>
    <xf numFmtId="0" fontId="14" fillId="4" borderId="17" xfId="0" applyFont="1" applyFill="1" applyBorder="1" applyAlignment="1">
      <alignment horizontal="center" vertical="center"/>
    </xf>
    <xf numFmtId="49" fontId="21" fillId="0" borderId="74" xfId="0" applyNumberFormat="1" applyFont="1" applyFill="1" applyBorder="1" applyAlignment="1">
      <alignment horizontal="justify" vertical="top" wrapText="1"/>
    </xf>
    <xf numFmtId="49" fontId="21" fillId="0" borderId="64" xfId="0" applyNumberFormat="1" applyFont="1" applyFill="1" applyBorder="1" applyAlignment="1">
      <alignment horizontal="justify" vertical="top" wrapText="1"/>
    </xf>
    <xf numFmtId="0" fontId="15" fillId="0" borderId="0" xfId="0" applyFont="1" applyFill="1" applyBorder="1"/>
    <xf numFmtId="0" fontId="15" fillId="0" borderId="1" xfId="0" applyFont="1" applyFill="1" applyBorder="1"/>
    <xf numFmtId="0" fontId="16" fillId="0" borderId="0" xfId="0" applyFont="1" applyFill="1" applyBorder="1" applyAlignment="1">
      <alignment horizontal="center" vertical="center" wrapText="1"/>
    </xf>
    <xf numFmtId="178" fontId="17" fillId="0" borderId="0" xfId="0" applyNumberFormat="1" applyFont="1" applyFill="1" applyBorder="1" applyAlignment="1">
      <alignment horizontal="right" vertical="center"/>
    </xf>
    <xf numFmtId="0" fontId="15" fillId="0" borderId="14" xfId="0" applyFont="1" applyFill="1" applyBorder="1"/>
    <xf numFmtId="0" fontId="15" fillId="0" borderId="16" xfId="0" applyFont="1" applyBorder="1"/>
    <xf numFmtId="0" fontId="14" fillId="0" borderId="19" xfId="0" applyFont="1" applyBorder="1"/>
    <xf numFmtId="0" fontId="16" fillId="0" borderId="20" xfId="0" applyFont="1" applyBorder="1"/>
    <xf numFmtId="0" fontId="14" fillId="0" borderId="20" xfId="0" applyFont="1" applyBorder="1"/>
    <xf numFmtId="0" fontId="14" fillId="0" borderId="13" xfId="0" applyFont="1" applyBorder="1"/>
    <xf numFmtId="0" fontId="14" fillId="0" borderId="1" xfId="0" applyFont="1" applyBorder="1"/>
    <xf numFmtId="0" fontId="16" fillId="0" borderId="0" xfId="0" applyFont="1" applyBorder="1"/>
    <xf numFmtId="0" fontId="14" fillId="0" borderId="14" xfId="0" applyFont="1" applyBorder="1"/>
    <xf numFmtId="177" fontId="14" fillId="0" borderId="0" xfId="0" applyNumberFormat="1" applyFont="1" applyBorder="1"/>
    <xf numFmtId="0" fontId="14" fillId="0" borderId="15" xfId="0" applyFont="1" applyBorder="1"/>
    <xf numFmtId="0" fontId="14" fillId="0" borderId="16" xfId="0" applyFont="1" applyBorder="1"/>
    <xf numFmtId="0" fontId="14" fillId="0" borderId="17" xfId="0" applyFont="1" applyBorder="1"/>
    <xf numFmtId="38" fontId="8" fillId="0" borderId="14" xfId="2" applyFont="1" applyBorder="1" applyAlignment="1">
      <alignment horizontal="center"/>
    </xf>
    <xf numFmtId="38" fontId="8" fillId="0" borderId="34" xfId="2" applyNumberFormat="1" applyFont="1" applyFill="1" applyBorder="1"/>
    <xf numFmtId="179" fontId="8" fillId="0" borderId="75" xfId="0" applyNumberFormat="1" applyFont="1" applyFill="1" applyBorder="1" applyAlignment="1"/>
    <xf numFmtId="179" fontId="8" fillId="0" borderId="76" xfId="0" applyNumberFormat="1" applyFont="1" applyFill="1" applyBorder="1" applyAlignment="1"/>
    <xf numFmtId="38" fontId="8" fillId="0" borderId="62" xfId="2" applyNumberFormat="1" applyFont="1" applyFill="1" applyBorder="1"/>
    <xf numFmtId="38" fontId="8" fillId="0" borderId="49" xfId="2" applyNumberFormat="1" applyFont="1" applyFill="1" applyBorder="1"/>
    <xf numFmtId="38" fontId="8" fillId="0" borderId="50" xfId="2" applyNumberFormat="1" applyFont="1" applyFill="1" applyBorder="1"/>
    <xf numFmtId="176" fontId="0" fillId="0" borderId="0" xfId="0" applyNumberFormat="1"/>
    <xf numFmtId="181" fontId="8" fillId="6" borderId="29" xfId="2" applyNumberFormat="1" applyFont="1" applyFill="1" applyBorder="1" applyAlignment="1">
      <alignment horizontal="center" vertical="center"/>
    </xf>
    <xf numFmtId="181" fontId="8" fillId="6" borderId="50" xfId="2" applyNumberFormat="1" applyFont="1" applyFill="1" applyBorder="1" applyAlignment="1">
      <alignment horizontal="center" vertical="center"/>
    </xf>
    <xf numFmtId="0" fontId="15" fillId="7" borderId="1" xfId="0" applyFont="1" applyFill="1" applyBorder="1"/>
    <xf numFmtId="0" fontId="15" fillId="7" borderId="0" xfId="0" applyFont="1" applyFill="1" applyBorder="1"/>
    <xf numFmtId="0" fontId="16" fillId="7" borderId="14" xfId="0" applyFont="1" applyFill="1" applyBorder="1" applyAlignment="1">
      <alignment horizontal="center" vertical="center" wrapText="1"/>
    </xf>
    <xf numFmtId="0" fontId="14" fillId="7" borderId="58" xfId="0" applyFont="1" applyFill="1" applyBorder="1" applyAlignment="1">
      <alignment horizontal="center" vertical="center"/>
    </xf>
    <xf numFmtId="0" fontId="15" fillId="7" borderId="15" xfId="0" applyFont="1" applyFill="1" applyBorder="1"/>
    <xf numFmtId="0" fontId="14" fillId="7" borderId="19" xfId="0" applyFont="1" applyFill="1" applyBorder="1"/>
    <xf numFmtId="0" fontId="14" fillId="7" borderId="20" xfId="0" applyFont="1" applyFill="1" applyBorder="1"/>
    <xf numFmtId="0" fontId="14" fillId="7" borderId="13" xfId="0" applyFont="1" applyFill="1" applyBorder="1"/>
    <xf numFmtId="0" fontId="14" fillId="7" borderId="1" xfId="0" applyFont="1" applyFill="1" applyBorder="1"/>
    <xf numFmtId="177" fontId="16" fillId="7" borderId="0" xfId="0" applyNumberFormat="1" applyFont="1" applyFill="1" applyBorder="1" applyAlignment="1">
      <alignment vertical="center"/>
    </xf>
    <xf numFmtId="0" fontId="14" fillId="7" borderId="0" xfId="0" applyFont="1" applyFill="1" applyBorder="1"/>
    <xf numFmtId="0" fontId="14" fillId="7" borderId="14" xfId="0" applyFont="1" applyFill="1" applyBorder="1"/>
    <xf numFmtId="0" fontId="14" fillId="7" borderId="15" xfId="0" applyFont="1" applyFill="1" applyBorder="1"/>
    <xf numFmtId="0" fontId="14" fillId="7" borderId="16" xfId="0" applyFont="1" applyFill="1" applyBorder="1"/>
    <xf numFmtId="0" fontId="14" fillId="7" borderId="17" xfId="0" applyFont="1" applyFill="1" applyBorder="1"/>
    <xf numFmtId="0" fontId="14" fillId="8" borderId="5" xfId="0" applyFont="1" applyFill="1" applyBorder="1"/>
    <xf numFmtId="0" fontId="14" fillId="8" borderId="68" xfId="0" applyFont="1" applyFill="1" applyBorder="1"/>
    <xf numFmtId="0" fontId="14" fillId="8" borderId="0" xfId="0" applyFont="1" applyFill="1" applyBorder="1"/>
    <xf numFmtId="0" fontId="14" fillId="8" borderId="33" xfId="0" applyFont="1" applyFill="1" applyBorder="1"/>
    <xf numFmtId="0" fontId="14" fillId="8" borderId="9" xfId="0" applyFont="1" applyFill="1" applyBorder="1"/>
    <xf numFmtId="0" fontId="14" fillId="8" borderId="69" xfId="0" applyFont="1" applyFill="1" applyBorder="1"/>
    <xf numFmtId="181" fontId="14" fillId="7" borderId="20" xfId="2" applyNumberFormat="1" applyFont="1" applyFill="1" applyBorder="1"/>
    <xf numFmtId="177" fontId="16" fillId="7" borderId="0" xfId="0" applyNumberFormat="1" applyFont="1" applyFill="1" applyBorder="1" applyAlignment="1"/>
    <xf numFmtId="0" fontId="8" fillId="2" borderId="16" xfId="0" applyFont="1" applyFill="1" applyBorder="1" applyAlignment="1">
      <alignment horizontal="center" vertical="top" wrapText="1"/>
    </xf>
    <xf numFmtId="38" fontId="8" fillId="2" borderId="20" xfId="2" applyNumberFormat="1" applyFont="1" applyFill="1" applyBorder="1"/>
    <xf numFmtId="38" fontId="8" fillId="2" borderId="0" xfId="2" applyNumberFormat="1" applyFont="1" applyFill="1" applyBorder="1"/>
    <xf numFmtId="38" fontId="8" fillId="2" borderId="49" xfId="2" applyNumberFormat="1" applyFont="1" applyFill="1" applyBorder="1"/>
    <xf numFmtId="38" fontId="8" fillId="2" borderId="16" xfId="2" applyNumberFormat="1" applyFont="1" applyFill="1" applyBorder="1"/>
    <xf numFmtId="181" fontId="8" fillId="2" borderId="16" xfId="2" applyNumberFormat="1" applyFont="1" applyFill="1" applyBorder="1" applyAlignment="1">
      <alignment horizontal="center" vertical="top" wrapText="1"/>
    </xf>
    <xf numFmtId="0" fontId="8" fillId="9" borderId="10" xfId="0" applyFont="1" applyFill="1" applyBorder="1" applyAlignment="1">
      <alignment horizontal="center"/>
    </xf>
    <xf numFmtId="181" fontId="8" fillId="7" borderId="18" xfId="2" applyNumberFormat="1" applyFont="1" applyFill="1" applyBorder="1" applyAlignment="1">
      <alignment horizontal="center" vertical="top"/>
    </xf>
    <xf numFmtId="181" fontId="8" fillId="7" borderId="18" xfId="2" applyNumberFormat="1" applyFont="1" applyFill="1" applyBorder="1"/>
    <xf numFmtId="181" fontId="8" fillId="7" borderId="35" xfId="2" applyNumberFormat="1" applyFont="1" applyFill="1" applyBorder="1"/>
    <xf numFmtId="38" fontId="8" fillId="7" borderId="18" xfId="2" applyNumberFormat="1" applyFont="1" applyFill="1" applyBorder="1"/>
    <xf numFmtId="38" fontId="8" fillId="7" borderId="77" xfId="2" applyNumberFormat="1" applyFont="1" applyFill="1" applyBorder="1"/>
    <xf numFmtId="38" fontId="8" fillId="7" borderId="78" xfId="2" applyNumberFormat="1" applyFont="1" applyFill="1" applyBorder="1"/>
    <xf numFmtId="38" fontId="8" fillId="7" borderId="79" xfId="2" applyNumberFormat="1" applyFont="1" applyFill="1" applyBorder="1"/>
    <xf numFmtId="181" fontId="8" fillId="7" borderId="1" xfId="2" applyNumberFormat="1" applyFont="1" applyFill="1" applyBorder="1" applyAlignment="1">
      <alignment horizontal="center"/>
    </xf>
    <xf numFmtId="181" fontId="8" fillId="7" borderId="1" xfId="2" applyNumberFormat="1" applyFont="1" applyFill="1" applyBorder="1"/>
    <xf numFmtId="181" fontId="8" fillId="7" borderId="15" xfId="2" applyNumberFormat="1" applyFont="1" applyFill="1" applyBorder="1"/>
    <xf numFmtId="38" fontId="8" fillId="7" borderId="1" xfId="2" applyNumberFormat="1" applyFont="1" applyFill="1" applyBorder="1"/>
    <xf numFmtId="38" fontId="8" fillId="7" borderId="27" xfId="2" applyNumberFormat="1" applyFont="1" applyFill="1" applyBorder="1"/>
    <xf numFmtId="38" fontId="8" fillId="7" borderId="28" xfId="2" applyNumberFormat="1" applyFont="1" applyFill="1" applyBorder="1"/>
    <xf numFmtId="38" fontId="8" fillId="7" borderId="29" xfId="2" applyNumberFormat="1" applyFont="1" applyFill="1" applyBorder="1"/>
    <xf numFmtId="181" fontId="8" fillId="7" borderId="18" xfId="2" applyNumberFormat="1" applyFont="1" applyFill="1" applyBorder="1" applyAlignment="1">
      <alignment horizontal="center"/>
    </xf>
    <xf numFmtId="38" fontId="8" fillId="2" borderId="66" xfId="2" applyFont="1" applyFill="1" applyBorder="1" applyAlignment="1" applyProtection="1">
      <alignment vertical="top"/>
      <protection locked="0"/>
    </xf>
    <xf numFmtId="38" fontId="8" fillId="2" borderId="66" xfId="2" applyFont="1" applyFill="1" applyBorder="1" applyAlignment="1" applyProtection="1">
      <alignment horizontal="right" vertical="top"/>
      <protection locked="0"/>
    </xf>
    <xf numFmtId="38" fontId="8" fillId="2" borderId="80" xfId="2" applyFont="1" applyFill="1" applyBorder="1" applyAlignment="1" applyProtection="1">
      <alignment vertical="top"/>
      <protection locked="0"/>
    </xf>
    <xf numFmtId="49" fontId="8" fillId="0" borderId="81" xfId="0" applyNumberFormat="1" applyFont="1" applyFill="1" applyBorder="1" applyAlignment="1">
      <alignment horizontal="center" vertical="center" wrapText="1"/>
    </xf>
    <xf numFmtId="181" fontId="8" fillId="0" borderId="82" xfId="2" applyNumberFormat="1" applyFont="1" applyBorder="1" applyAlignment="1">
      <alignment vertical="top"/>
    </xf>
    <xf numFmtId="181" fontId="8" fillId="0" borderId="34" xfId="2" applyNumberFormat="1" applyFont="1" applyBorder="1" applyAlignment="1">
      <alignment vertical="top"/>
    </xf>
    <xf numFmtId="181" fontId="8" fillId="0" borderId="34" xfId="2" applyNumberFormat="1" applyFont="1" applyBorder="1" applyAlignment="1">
      <alignment vertical="top" wrapText="1"/>
    </xf>
    <xf numFmtId="181" fontId="8" fillId="2" borderId="34" xfId="2" applyNumberFormat="1" applyFont="1" applyFill="1" applyBorder="1" applyAlignment="1">
      <alignment vertical="top"/>
    </xf>
    <xf numFmtId="181" fontId="8" fillId="2" borderId="36" xfId="2" applyNumberFormat="1" applyFont="1" applyFill="1" applyBorder="1" applyAlignment="1">
      <alignment vertical="top"/>
    </xf>
    <xf numFmtId="0" fontId="8" fillId="2" borderId="27" xfId="0" applyFont="1" applyFill="1" applyBorder="1"/>
    <xf numFmtId="181" fontId="8" fillId="2" borderId="42" xfId="2" applyNumberFormat="1" applyFont="1" applyFill="1" applyBorder="1" applyAlignment="1">
      <alignment vertical="top"/>
    </xf>
    <xf numFmtId="38" fontId="8" fillId="2" borderId="40" xfId="2" applyNumberFormat="1" applyFont="1" applyFill="1" applyBorder="1"/>
    <xf numFmtId="0" fontId="8" fillId="2" borderId="28" xfId="0" applyFont="1" applyFill="1" applyBorder="1"/>
    <xf numFmtId="181" fontId="8" fillId="2" borderId="46" xfId="2" applyNumberFormat="1" applyFont="1" applyFill="1" applyBorder="1" applyAlignment="1">
      <alignment vertical="top"/>
    </xf>
    <xf numFmtId="38" fontId="8" fillId="2" borderId="44" xfId="2" applyNumberFormat="1" applyFont="1" applyFill="1" applyBorder="1"/>
    <xf numFmtId="0" fontId="8" fillId="0" borderId="28" xfId="0" applyFont="1" applyBorder="1"/>
    <xf numFmtId="181" fontId="8" fillId="0" borderId="46" xfId="2" applyNumberFormat="1" applyFont="1" applyBorder="1" applyAlignment="1">
      <alignment vertical="top" wrapText="1"/>
    </xf>
    <xf numFmtId="38" fontId="8" fillId="0" borderId="44" xfId="2" applyNumberFormat="1" applyFont="1" applyBorder="1"/>
    <xf numFmtId="181" fontId="8" fillId="0" borderId="46" xfId="2" applyNumberFormat="1" applyFont="1" applyBorder="1" applyAlignment="1">
      <alignment vertical="top"/>
    </xf>
    <xf numFmtId="179" fontId="8" fillId="0" borderId="83" xfId="0" applyNumberFormat="1" applyFont="1" applyFill="1" applyBorder="1"/>
    <xf numFmtId="179" fontId="8" fillId="0" borderId="41" xfId="2" applyNumberFormat="1" applyFont="1" applyFill="1" applyBorder="1"/>
    <xf numFmtId="179" fontId="8" fillId="0" borderId="41" xfId="0" applyNumberFormat="1" applyFont="1" applyFill="1" applyBorder="1"/>
    <xf numFmtId="38" fontId="8" fillId="0" borderId="83" xfId="2" applyNumberFormat="1" applyFont="1" applyFill="1" applyBorder="1"/>
    <xf numFmtId="38" fontId="8" fillId="0" borderId="41" xfId="2" applyNumberFormat="1" applyFont="1" applyFill="1" applyBorder="1"/>
    <xf numFmtId="38" fontId="8" fillId="2" borderId="41" xfId="2" applyNumberFormat="1" applyFont="1" applyFill="1" applyBorder="1"/>
    <xf numFmtId="38" fontId="8" fillId="0" borderId="42" xfId="2" applyNumberFormat="1" applyFont="1" applyFill="1" applyBorder="1"/>
    <xf numFmtId="179" fontId="8" fillId="0" borderId="84" xfId="0" applyNumberFormat="1" applyFont="1" applyFill="1" applyBorder="1"/>
    <xf numFmtId="179" fontId="8" fillId="0" borderId="45" xfId="2" applyNumberFormat="1" applyFont="1" applyFill="1" applyBorder="1"/>
    <xf numFmtId="179" fontId="8" fillId="0" borderId="45" xfId="0" applyNumberFormat="1" applyFont="1" applyFill="1" applyBorder="1"/>
    <xf numFmtId="38" fontId="8" fillId="0" borderId="84" xfId="2" applyNumberFormat="1" applyFont="1" applyFill="1" applyBorder="1"/>
    <xf numFmtId="38" fontId="8" fillId="0" borderId="45" xfId="2" applyNumberFormat="1" applyFont="1" applyFill="1" applyBorder="1"/>
    <xf numFmtId="38" fontId="8" fillId="2" borderId="45" xfId="2" applyNumberFormat="1" applyFont="1" applyFill="1" applyBorder="1"/>
    <xf numFmtId="38" fontId="8" fillId="0" borderId="46" xfId="2" applyNumberFormat="1" applyFont="1" applyFill="1" applyBorder="1"/>
    <xf numFmtId="0" fontId="8" fillId="0" borderId="81" xfId="0" applyFont="1" applyFill="1" applyBorder="1" applyAlignment="1">
      <alignment horizontal="center" vertical="top" wrapText="1"/>
    </xf>
    <xf numFmtId="0" fontId="8" fillId="0" borderId="85" xfId="0" applyFont="1" applyFill="1" applyBorder="1" applyAlignment="1">
      <alignment horizontal="center" vertical="top" wrapText="1"/>
    </xf>
    <xf numFmtId="179" fontId="8" fillId="0" borderId="86" xfId="0" applyNumberFormat="1" applyFont="1" applyFill="1" applyBorder="1"/>
    <xf numFmtId="179" fontId="8" fillId="0" borderId="87" xfId="0" applyNumberFormat="1" applyFont="1" applyFill="1" applyBorder="1"/>
    <xf numFmtId="179" fontId="8" fillId="0" borderId="88" xfId="0" applyNumberFormat="1" applyFont="1" applyFill="1" applyBorder="1"/>
    <xf numFmtId="179" fontId="8" fillId="0" borderId="89" xfId="0" applyNumberFormat="1" applyFont="1" applyFill="1" applyBorder="1"/>
    <xf numFmtId="179" fontId="8" fillId="0" borderId="90" xfId="0" applyNumberFormat="1" applyFont="1" applyFill="1" applyBorder="1"/>
    <xf numFmtId="179" fontId="8" fillId="0" borderId="91" xfId="0" applyNumberFormat="1" applyFont="1" applyFill="1" applyBorder="1"/>
    <xf numFmtId="179" fontId="8" fillId="0" borderId="92" xfId="0" applyNumberFormat="1" applyFont="1" applyFill="1" applyBorder="1"/>
    <xf numFmtId="179" fontId="8" fillId="0" borderId="93" xfId="0" applyNumberFormat="1" applyFont="1" applyFill="1" applyBorder="1"/>
    <xf numFmtId="179" fontId="8" fillId="0" borderId="94" xfId="0" applyNumberFormat="1" applyFont="1" applyFill="1" applyBorder="1" applyAlignment="1"/>
    <xf numFmtId="179" fontId="8" fillId="0" borderId="95" xfId="0" applyNumberFormat="1" applyFont="1" applyFill="1" applyBorder="1" applyAlignment="1"/>
    <xf numFmtId="179" fontId="8" fillId="0" borderId="81" xfId="0" applyNumberFormat="1" applyFont="1" applyFill="1" applyBorder="1"/>
    <xf numFmtId="179" fontId="8" fillId="0" borderId="85" xfId="0" applyNumberFormat="1" applyFont="1" applyFill="1" applyBorder="1"/>
    <xf numFmtId="176" fontId="8" fillId="0" borderId="6" xfId="0" applyNumberFormat="1" applyFont="1" applyFill="1" applyBorder="1" applyAlignment="1">
      <alignment horizontal="center" vertical="center"/>
    </xf>
    <xf numFmtId="176" fontId="8" fillId="0" borderId="7" xfId="2" applyNumberFormat="1" applyFont="1" applyFill="1" applyBorder="1" applyAlignment="1">
      <alignment horizontal="center" vertical="center"/>
    </xf>
    <xf numFmtId="176" fontId="8" fillId="0" borderId="7" xfId="0" applyNumberFormat="1" applyFont="1" applyFill="1" applyBorder="1" applyAlignment="1">
      <alignment horizontal="center" vertical="center"/>
    </xf>
    <xf numFmtId="176" fontId="8" fillId="0" borderId="96" xfId="0" applyNumberFormat="1" applyFont="1" applyFill="1" applyBorder="1" applyAlignment="1">
      <alignment horizontal="center" vertical="center"/>
    </xf>
    <xf numFmtId="176" fontId="8" fillId="0" borderId="97" xfId="0" applyNumberFormat="1" applyFont="1" applyFill="1" applyBorder="1" applyAlignment="1">
      <alignment horizontal="center" vertical="center"/>
    </xf>
    <xf numFmtId="183" fontId="8" fillId="0" borderId="6" xfId="2" applyNumberFormat="1" applyFont="1" applyFill="1" applyBorder="1" applyAlignment="1">
      <alignment horizontal="center" vertical="center"/>
    </xf>
    <xf numFmtId="183" fontId="8" fillId="0" borderId="7" xfId="2" applyNumberFormat="1" applyFont="1" applyFill="1" applyBorder="1" applyAlignment="1">
      <alignment horizontal="center" vertical="center"/>
    </xf>
    <xf numFmtId="176" fontId="8" fillId="2" borderId="7" xfId="0" applyNumberFormat="1" applyFont="1" applyFill="1" applyBorder="1" applyAlignment="1">
      <alignment horizontal="center" vertical="center"/>
    </xf>
    <xf numFmtId="176" fontId="8" fillId="2" borderId="7" xfId="2" applyNumberFormat="1" applyFont="1" applyFill="1" applyBorder="1" applyAlignment="1">
      <alignment horizontal="center" vertical="center"/>
    </xf>
    <xf numFmtId="176" fontId="8" fillId="2" borderId="11" xfId="0" applyNumberFormat="1" applyFont="1" applyFill="1" applyBorder="1" applyAlignment="1">
      <alignment horizontal="center" vertical="center"/>
    </xf>
    <xf numFmtId="176" fontId="8" fillId="2" borderId="96" xfId="0" applyNumberFormat="1" applyFont="1" applyFill="1" applyBorder="1" applyAlignment="1">
      <alignment horizontal="center" vertical="center"/>
    </xf>
    <xf numFmtId="176" fontId="8" fillId="2" borderId="97" xfId="0" applyNumberFormat="1" applyFont="1" applyFill="1" applyBorder="1" applyAlignment="1">
      <alignment horizontal="center" vertical="center"/>
    </xf>
    <xf numFmtId="0" fontId="8" fillId="2" borderId="81" xfId="0" applyFont="1" applyFill="1" applyBorder="1" applyAlignment="1">
      <alignment horizontal="center" vertical="top" wrapText="1"/>
    </xf>
    <xf numFmtId="0" fontId="8" fillId="2" borderId="85" xfId="0" applyFont="1" applyFill="1" applyBorder="1" applyAlignment="1">
      <alignment horizontal="center" vertical="top" wrapText="1"/>
    </xf>
    <xf numFmtId="38" fontId="8" fillId="2" borderId="86" xfId="2" applyNumberFormat="1" applyFont="1" applyFill="1" applyBorder="1"/>
    <xf numFmtId="38" fontId="8" fillId="2" borderId="87" xfId="2" applyNumberFormat="1" applyFont="1" applyFill="1" applyBorder="1"/>
    <xf numFmtId="38" fontId="8" fillId="2" borderId="88" xfId="2" applyNumberFormat="1" applyFont="1" applyFill="1" applyBorder="1"/>
    <xf numFmtId="38" fontId="8" fillId="2" borderId="89" xfId="2" applyNumberFormat="1" applyFont="1" applyFill="1" applyBorder="1"/>
    <xf numFmtId="38" fontId="8" fillId="2" borderId="90" xfId="2" applyNumberFormat="1" applyFont="1" applyFill="1" applyBorder="1"/>
    <xf numFmtId="38" fontId="8" fillId="2" borderId="91" xfId="2" applyNumberFormat="1" applyFont="1" applyFill="1" applyBorder="1"/>
    <xf numFmtId="38" fontId="8" fillId="2" borderId="92" xfId="2" applyNumberFormat="1" applyFont="1" applyFill="1" applyBorder="1"/>
    <xf numFmtId="38" fontId="8" fillId="2" borderId="93" xfId="2" applyNumberFormat="1" applyFont="1" applyFill="1" applyBorder="1"/>
    <xf numFmtId="38" fontId="8" fillId="2" borderId="98" xfId="2" applyNumberFormat="1" applyFont="1" applyFill="1" applyBorder="1"/>
    <xf numFmtId="38" fontId="8" fillId="2" borderId="99" xfId="2" applyNumberFormat="1" applyFont="1" applyFill="1" applyBorder="1"/>
    <xf numFmtId="38" fontId="8" fillId="2" borderId="81" xfId="2" applyNumberFormat="1" applyFont="1" applyFill="1" applyBorder="1"/>
    <xf numFmtId="38" fontId="8" fillId="2" borderId="85" xfId="2" applyNumberFormat="1" applyFont="1" applyFill="1" applyBorder="1"/>
    <xf numFmtId="38" fontId="8" fillId="0" borderId="86" xfId="2" applyNumberFormat="1" applyFont="1" applyFill="1" applyBorder="1"/>
    <xf numFmtId="38" fontId="8" fillId="0" borderId="87" xfId="2" applyNumberFormat="1" applyFont="1" applyFill="1" applyBorder="1"/>
    <xf numFmtId="38" fontId="8" fillId="0" borderId="88" xfId="2" applyNumberFormat="1" applyFont="1" applyFill="1" applyBorder="1"/>
    <xf numFmtId="38" fontId="8" fillId="0" borderId="89" xfId="2" applyNumberFormat="1" applyFont="1" applyFill="1" applyBorder="1"/>
    <xf numFmtId="38" fontId="8" fillId="0" borderId="90" xfId="2" applyNumberFormat="1" applyFont="1" applyFill="1" applyBorder="1"/>
    <xf numFmtId="38" fontId="8" fillId="0" borderId="91" xfId="2" applyNumberFormat="1" applyFont="1" applyFill="1" applyBorder="1"/>
    <xf numFmtId="38" fontId="8" fillId="0" borderId="92" xfId="2" applyNumberFormat="1" applyFont="1" applyFill="1" applyBorder="1"/>
    <xf numFmtId="38" fontId="8" fillId="0" borderId="93" xfId="2" applyNumberFormat="1" applyFont="1" applyFill="1" applyBorder="1"/>
    <xf numFmtId="38" fontId="8" fillId="0" borderId="98" xfId="2" applyNumberFormat="1" applyFont="1" applyFill="1" applyBorder="1"/>
    <xf numFmtId="38" fontId="8" fillId="0" borderId="99" xfId="2" applyNumberFormat="1" applyFont="1" applyFill="1" applyBorder="1"/>
    <xf numFmtId="38" fontId="8" fillId="0" borderId="81" xfId="2" applyNumberFormat="1" applyFont="1" applyFill="1" applyBorder="1"/>
    <xf numFmtId="38" fontId="8" fillId="0" borderId="85" xfId="2" applyNumberFormat="1" applyFont="1" applyFill="1" applyBorder="1"/>
    <xf numFmtId="176" fontId="8" fillId="2" borderId="96" xfId="2" applyNumberFormat="1" applyFont="1" applyFill="1" applyBorder="1" applyAlignment="1">
      <alignment horizontal="center" vertical="center"/>
    </xf>
    <xf numFmtId="176" fontId="8" fillId="2" borderId="97" xfId="2" applyNumberFormat="1" applyFont="1" applyFill="1" applyBorder="1" applyAlignment="1">
      <alignment horizontal="center" vertical="center"/>
    </xf>
    <xf numFmtId="181" fontId="8" fillId="2" borderId="81" xfId="2" applyNumberFormat="1" applyFont="1" applyFill="1" applyBorder="1" applyAlignment="1">
      <alignment horizontal="center" vertical="top" wrapText="1"/>
    </xf>
    <xf numFmtId="181" fontId="8" fillId="2" borderId="85" xfId="2" applyNumberFormat="1" applyFont="1" applyFill="1" applyBorder="1" applyAlignment="1">
      <alignment horizontal="center" vertical="top" wrapText="1"/>
    </xf>
    <xf numFmtId="49" fontId="8" fillId="0" borderId="82" xfId="0" applyNumberFormat="1" applyFont="1" applyFill="1" applyBorder="1"/>
    <xf numFmtId="49" fontId="8" fillId="0" borderId="34" xfId="0" applyNumberFormat="1" applyFont="1" applyFill="1" applyBorder="1"/>
    <xf numFmtId="49" fontId="8" fillId="0" borderId="42" xfId="0" applyNumberFormat="1" applyFont="1" applyFill="1" applyBorder="1"/>
    <xf numFmtId="49" fontId="8" fillId="0" borderId="46" xfId="0" applyNumberFormat="1" applyFont="1" applyFill="1" applyBorder="1"/>
    <xf numFmtId="49" fontId="8" fillId="0" borderId="36" xfId="0" applyNumberFormat="1" applyFont="1" applyFill="1" applyBorder="1"/>
    <xf numFmtId="49" fontId="8" fillId="0" borderId="100" xfId="0" applyNumberFormat="1" applyFont="1" applyFill="1" applyBorder="1" applyAlignment="1">
      <alignment horizontal="center"/>
    </xf>
    <xf numFmtId="49" fontId="8" fillId="0" borderId="21" xfId="0" applyNumberFormat="1" applyFont="1" applyFill="1" applyBorder="1" applyAlignment="1">
      <alignment horizontal="center"/>
    </xf>
    <xf numFmtId="49" fontId="8" fillId="0" borderId="101" xfId="0" applyNumberFormat="1" applyFont="1" applyFill="1" applyBorder="1"/>
    <xf numFmtId="49" fontId="8" fillId="0" borderId="50" xfId="0" applyNumberFormat="1" applyFont="1" applyFill="1" applyBorder="1"/>
    <xf numFmtId="49" fontId="8" fillId="0" borderId="102" xfId="0" applyNumberFormat="1" applyFont="1" applyFill="1" applyBorder="1" applyAlignment="1">
      <alignment horizontal="center"/>
    </xf>
    <xf numFmtId="49" fontId="8" fillId="0" borderId="103" xfId="0" applyNumberFormat="1" applyFont="1" applyFill="1" applyBorder="1" applyAlignment="1">
      <alignment horizontal="center"/>
    </xf>
    <xf numFmtId="49" fontId="8" fillId="0" borderId="85" xfId="0" applyNumberFormat="1" applyFont="1" applyFill="1" applyBorder="1" applyAlignment="1">
      <alignment horizontal="center" vertical="center" wrapText="1"/>
    </xf>
    <xf numFmtId="180" fontId="8" fillId="0" borderId="88" xfId="2" applyNumberFormat="1" applyFont="1" applyFill="1" applyBorder="1"/>
    <xf numFmtId="180" fontId="8" fillId="0" borderId="89" xfId="2" applyNumberFormat="1" applyFont="1" applyFill="1" applyBorder="1"/>
    <xf numFmtId="180" fontId="8" fillId="0" borderId="92" xfId="2" applyNumberFormat="1" applyFont="1" applyFill="1" applyBorder="1"/>
    <xf numFmtId="180" fontId="8" fillId="0" borderId="93" xfId="2" applyNumberFormat="1" applyFont="1" applyFill="1" applyBorder="1"/>
    <xf numFmtId="180" fontId="8" fillId="0" borderId="90" xfId="2" applyNumberFormat="1" applyFont="1" applyFill="1" applyBorder="1"/>
    <xf numFmtId="180" fontId="8" fillId="0" borderId="91" xfId="2" applyNumberFormat="1" applyFont="1" applyFill="1" applyBorder="1"/>
    <xf numFmtId="180" fontId="8" fillId="0" borderId="104" xfId="2" applyNumberFormat="1" applyFont="1" applyFill="1" applyBorder="1"/>
    <xf numFmtId="180" fontId="8" fillId="0" borderId="105" xfId="2" applyNumberFormat="1" applyFont="1" applyFill="1" applyBorder="1"/>
    <xf numFmtId="180" fontId="8" fillId="0" borderId="98" xfId="2" applyNumberFormat="1" applyFont="1" applyFill="1" applyBorder="1"/>
    <xf numFmtId="180" fontId="8" fillId="0" borderId="99" xfId="2" applyNumberFormat="1" applyFont="1" applyFill="1" applyBorder="1"/>
    <xf numFmtId="179" fontId="8" fillId="0" borderId="104" xfId="0" applyNumberFormat="1" applyFont="1" applyFill="1" applyBorder="1"/>
    <xf numFmtId="179" fontId="8" fillId="0" borderId="105" xfId="0" applyNumberFormat="1" applyFont="1" applyFill="1" applyBorder="1"/>
    <xf numFmtId="179" fontId="8" fillId="0" borderId="98" xfId="0" applyNumberFormat="1" applyFont="1" applyFill="1" applyBorder="1"/>
    <xf numFmtId="179" fontId="8" fillId="0" borderId="99" xfId="0" applyNumberFormat="1" applyFont="1" applyFill="1" applyBorder="1"/>
    <xf numFmtId="176" fontId="8" fillId="0" borderId="0" xfId="2" applyNumberFormat="1" applyFont="1" applyFill="1" applyBorder="1" applyAlignment="1">
      <alignment horizontal="center" vertical="center"/>
    </xf>
    <xf numFmtId="0" fontId="14" fillId="0" borderId="0" xfId="0" applyFont="1" applyBorder="1" applyAlignment="1">
      <alignment horizontal="right"/>
    </xf>
    <xf numFmtId="49" fontId="10" fillId="0" borderId="0" xfId="0" applyNumberFormat="1" applyFont="1" applyFill="1" applyAlignment="1">
      <alignment horizontal="left" vertical="center"/>
    </xf>
    <xf numFmtId="0" fontId="15" fillId="10" borderId="19" xfId="0" applyFont="1" applyFill="1" applyBorder="1"/>
    <xf numFmtId="0" fontId="15" fillId="10" borderId="20" xfId="0" applyFont="1" applyFill="1" applyBorder="1"/>
    <xf numFmtId="0" fontId="14" fillId="10" borderId="13" xfId="0" applyFont="1" applyFill="1" applyBorder="1" applyAlignment="1">
      <alignment horizontal="center" vertical="center" wrapText="1"/>
    </xf>
    <xf numFmtId="0" fontId="15" fillId="10" borderId="1" xfId="0" applyFont="1" applyFill="1" applyBorder="1"/>
    <xf numFmtId="0" fontId="15" fillId="10" borderId="0" xfId="0" applyFont="1" applyFill="1" applyBorder="1"/>
    <xf numFmtId="0" fontId="14" fillId="10" borderId="58" xfId="0" applyFont="1" applyFill="1" applyBorder="1" applyAlignment="1">
      <alignment horizontal="center" vertical="top"/>
    </xf>
    <xf numFmtId="0" fontId="15" fillId="9" borderId="4" xfId="0" applyFont="1" applyFill="1" applyBorder="1"/>
    <xf numFmtId="0" fontId="14" fillId="9" borderId="73" xfId="0" applyFont="1" applyFill="1" applyBorder="1" applyAlignment="1">
      <alignment horizontal="center" vertical="top" wrapText="1"/>
    </xf>
    <xf numFmtId="0" fontId="15" fillId="10" borderId="15" xfId="0" applyFont="1" applyFill="1" applyBorder="1"/>
    <xf numFmtId="0" fontId="15" fillId="9" borderId="22" xfId="0" applyFont="1" applyFill="1" applyBorder="1"/>
    <xf numFmtId="0" fontId="14" fillId="9" borderId="17" xfId="0" applyFont="1" applyFill="1" applyBorder="1" applyAlignment="1">
      <alignment horizontal="center" vertical="top"/>
    </xf>
    <xf numFmtId="0" fontId="26" fillId="0" borderId="0" xfId="0" applyFont="1" applyBorder="1"/>
    <xf numFmtId="0" fontId="14" fillId="10" borderId="19" xfId="0" applyFont="1" applyFill="1" applyBorder="1"/>
    <xf numFmtId="0" fontId="14" fillId="10" borderId="20" xfId="0" applyFont="1" applyFill="1" applyBorder="1"/>
    <xf numFmtId="0" fontId="14" fillId="10" borderId="13" xfId="0" applyFont="1" applyFill="1" applyBorder="1"/>
    <xf numFmtId="0" fontId="14" fillId="10" borderId="1" xfId="0" applyFont="1" applyFill="1" applyBorder="1"/>
    <xf numFmtId="0" fontId="14" fillId="10" borderId="14" xfId="0" applyFont="1" applyFill="1" applyBorder="1"/>
    <xf numFmtId="0" fontId="14" fillId="9" borderId="19" xfId="0" applyFont="1" applyFill="1" applyBorder="1"/>
    <xf numFmtId="0" fontId="14" fillId="9" borderId="20" xfId="0" applyFont="1" applyFill="1" applyBorder="1"/>
    <xf numFmtId="0" fontId="14" fillId="9" borderId="13" xfId="0" applyFont="1" applyFill="1" applyBorder="1"/>
    <xf numFmtId="0" fontId="14" fillId="10" borderId="15" xfId="0" applyFont="1" applyFill="1" applyBorder="1"/>
    <xf numFmtId="0" fontId="14" fillId="9" borderId="17" xfId="0" applyFont="1" applyFill="1" applyBorder="1"/>
    <xf numFmtId="0" fontId="8" fillId="11" borderId="26" xfId="0" applyFont="1" applyFill="1" applyBorder="1" applyAlignment="1">
      <alignment horizontal="center"/>
    </xf>
    <xf numFmtId="0" fontId="8" fillId="11" borderId="20" xfId="0" applyFont="1" applyFill="1" applyBorder="1" applyAlignment="1">
      <alignment horizontal="center"/>
    </xf>
    <xf numFmtId="0" fontId="8" fillId="11" borderId="10" xfId="0" applyFont="1" applyFill="1" applyBorder="1" applyAlignment="1">
      <alignment horizontal="center"/>
    </xf>
    <xf numFmtId="0" fontId="8" fillId="11" borderId="2" xfId="0" applyFont="1" applyFill="1" applyBorder="1" applyAlignment="1">
      <alignment horizontal="center" vertical="top" wrapText="1"/>
    </xf>
    <xf numFmtId="0" fontId="8" fillId="10" borderId="72" xfId="0" applyFont="1" applyFill="1" applyBorder="1" applyAlignment="1">
      <alignment horizontal="center" wrapText="1"/>
    </xf>
    <xf numFmtId="0" fontId="8" fillId="9" borderId="4" xfId="0" applyFont="1" applyFill="1" applyBorder="1" applyAlignment="1">
      <alignment horizontal="center" wrapText="1"/>
    </xf>
    <xf numFmtId="0" fontId="8" fillId="9" borderId="74" xfId="0" applyFont="1" applyFill="1" applyBorder="1" applyAlignment="1">
      <alignment horizontal="center" wrapText="1"/>
    </xf>
    <xf numFmtId="0" fontId="8" fillId="10" borderId="68" xfId="0" applyFont="1" applyFill="1" applyBorder="1" applyAlignment="1">
      <alignment horizontal="center" wrapText="1"/>
    </xf>
    <xf numFmtId="0" fontId="8" fillId="10" borderId="18" xfId="0" applyFont="1" applyFill="1" applyBorder="1" applyAlignment="1">
      <alignment horizontal="center"/>
    </xf>
    <xf numFmtId="0" fontId="8" fillId="9" borderId="34" xfId="0" applyFont="1" applyFill="1" applyBorder="1" applyAlignment="1">
      <alignment horizontal="center"/>
    </xf>
    <xf numFmtId="0" fontId="8" fillId="10" borderId="33" xfId="0" applyFont="1" applyFill="1" applyBorder="1" applyAlignment="1">
      <alignment horizontal="center"/>
    </xf>
    <xf numFmtId="0" fontId="8" fillId="11" borderId="2" xfId="0" applyFont="1" applyFill="1" applyBorder="1" applyAlignment="1">
      <alignment horizontal="center" vertical="center" wrapText="1"/>
    </xf>
    <xf numFmtId="0" fontId="8" fillId="11" borderId="0" xfId="0" applyFont="1" applyFill="1" applyBorder="1" applyAlignment="1">
      <alignment horizontal="center"/>
    </xf>
    <xf numFmtId="49" fontId="8" fillId="10" borderId="18" xfId="0" applyNumberFormat="1" applyFont="1" applyFill="1" applyBorder="1" applyAlignment="1">
      <alignment horizontal="center"/>
    </xf>
    <xf numFmtId="49" fontId="8" fillId="9" borderId="10" xfId="0" applyNumberFormat="1" applyFont="1" applyFill="1" applyBorder="1" applyAlignment="1">
      <alignment horizontal="center"/>
    </xf>
    <xf numFmtId="49" fontId="8" fillId="9" borderId="34" xfId="0" applyNumberFormat="1" applyFont="1" applyFill="1" applyBorder="1" applyAlignment="1">
      <alignment horizontal="center"/>
    </xf>
    <xf numFmtId="49" fontId="8" fillId="10" borderId="33" xfId="0" applyNumberFormat="1" applyFont="1" applyFill="1" applyBorder="1" applyAlignment="1">
      <alignment horizontal="center"/>
    </xf>
    <xf numFmtId="0" fontId="8" fillId="11" borderId="10" xfId="0" applyFont="1" applyFill="1" applyBorder="1" applyAlignment="1">
      <alignment horizontal="left"/>
    </xf>
    <xf numFmtId="0" fontId="8" fillId="11" borderId="2" xfId="0" applyFont="1" applyFill="1" applyBorder="1"/>
    <xf numFmtId="49" fontId="8" fillId="11" borderId="34" xfId="0" applyNumberFormat="1" applyFont="1" applyFill="1" applyBorder="1" applyAlignment="1">
      <alignment horizontal="center"/>
    </xf>
    <xf numFmtId="0" fontId="8" fillId="11" borderId="0" xfId="0" applyFont="1" applyFill="1" applyBorder="1"/>
    <xf numFmtId="0" fontId="8" fillId="11" borderId="3" xfId="0" applyFont="1" applyFill="1" applyBorder="1"/>
    <xf numFmtId="0" fontId="8" fillId="11" borderId="16" xfId="0" applyFont="1" applyFill="1" applyBorder="1"/>
    <xf numFmtId="179" fontId="8" fillId="11" borderId="10" xfId="0" applyNumberFormat="1" applyFont="1" applyFill="1" applyBorder="1"/>
    <xf numFmtId="179" fontId="8" fillId="11" borderId="2" xfId="0" applyNumberFormat="1" applyFont="1" applyFill="1" applyBorder="1"/>
    <xf numFmtId="179" fontId="8" fillId="11" borderId="0" xfId="0" applyNumberFormat="1" applyFont="1" applyFill="1" applyBorder="1"/>
    <xf numFmtId="38" fontId="8" fillId="10" borderId="19" xfId="2" applyFont="1" applyFill="1" applyBorder="1"/>
    <xf numFmtId="38" fontId="8" fillId="9" borderId="26" xfId="2" applyFont="1" applyFill="1" applyBorder="1"/>
    <xf numFmtId="38" fontId="8" fillId="10" borderId="31" xfId="2" applyFont="1" applyFill="1" applyBorder="1"/>
    <xf numFmtId="38" fontId="8" fillId="9" borderId="13" xfId="2" applyFont="1" applyFill="1" applyBorder="1"/>
    <xf numFmtId="38" fontId="8" fillId="10" borderId="1" xfId="2" applyFont="1" applyFill="1" applyBorder="1"/>
    <xf numFmtId="38" fontId="8" fillId="9" borderId="82" xfId="2" applyFont="1" applyFill="1" applyBorder="1"/>
    <xf numFmtId="38" fontId="8" fillId="10" borderId="106" xfId="0" applyNumberFormat="1" applyFont="1" applyFill="1" applyBorder="1"/>
    <xf numFmtId="38" fontId="8" fillId="9" borderId="14" xfId="0" applyNumberFormat="1" applyFont="1" applyFill="1" applyBorder="1"/>
    <xf numFmtId="38" fontId="8" fillId="9" borderId="10" xfId="2" applyFont="1" applyFill="1" applyBorder="1"/>
    <xf numFmtId="38" fontId="8" fillId="10" borderId="18" xfId="2" applyFont="1" applyFill="1" applyBorder="1"/>
    <xf numFmtId="38" fontId="8" fillId="9" borderId="14" xfId="2" applyFont="1" applyFill="1" applyBorder="1"/>
    <xf numFmtId="38" fontId="8" fillId="9" borderId="34" xfId="2" applyFont="1" applyFill="1" applyBorder="1"/>
    <xf numFmtId="38" fontId="8" fillId="10" borderId="33" xfId="0" applyNumberFormat="1" applyFont="1" applyFill="1" applyBorder="1"/>
    <xf numFmtId="179" fontId="8" fillId="11" borderId="83" xfId="0" applyNumberFormat="1" applyFont="1" applyFill="1" applyBorder="1"/>
    <xf numFmtId="179" fontId="8" fillId="11" borderId="37" xfId="0" applyNumberFormat="1" applyFont="1" applyFill="1" applyBorder="1"/>
    <xf numFmtId="179" fontId="8" fillId="11" borderId="41" xfId="0" applyNumberFormat="1" applyFont="1" applyFill="1" applyBorder="1"/>
    <xf numFmtId="38" fontId="8" fillId="10" borderId="27" xfId="2" applyFont="1" applyFill="1" applyBorder="1"/>
    <xf numFmtId="38" fontId="8" fillId="9" borderId="83" xfId="2" applyFont="1" applyFill="1" applyBorder="1"/>
    <xf numFmtId="38" fontId="8" fillId="10" borderId="77" xfId="2" applyFont="1" applyFill="1" applyBorder="1"/>
    <xf numFmtId="38" fontId="8" fillId="9" borderId="40" xfId="2" applyFont="1" applyFill="1" applyBorder="1"/>
    <xf numFmtId="38" fontId="8" fillId="9" borderId="42" xfId="2" applyFont="1" applyFill="1" applyBorder="1"/>
    <xf numFmtId="38" fontId="8" fillId="10" borderId="39" xfId="0" applyNumberFormat="1" applyFont="1" applyFill="1" applyBorder="1"/>
    <xf numFmtId="38" fontId="8" fillId="9" borderId="40" xfId="0" applyNumberFormat="1" applyFont="1" applyFill="1" applyBorder="1"/>
    <xf numFmtId="179" fontId="8" fillId="11" borderId="84" xfId="0" applyNumberFormat="1" applyFont="1" applyFill="1" applyBorder="1"/>
    <xf numFmtId="179" fontId="8" fillId="11" borderId="38" xfId="0" applyNumberFormat="1" applyFont="1" applyFill="1" applyBorder="1"/>
    <xf numFmtId="179" fontId="8" fillId="11" borderId="45" xfId="0" applyNumberFormat="1" applyFont="1" applyFill="1" applyBorder="1"/>
    <xf numFmtId="38" fontId="8" fillId="10" borderId="28" xfId="2" applyFont="1" applyFill="1" applyBorder="1"/>
    <xf numFmtId="38" fontId="8" fillId="9" borderId="84" xfId="2" applyFont="1" applyFill="1" applyBorder="1"/>
    <xf numFmtId="38" fontId="8" fillId="10" borderId="78" xfId="2" applyFont="1" applyFill="1" applyBorder="1"/>
    <xf numFmtId="38" fontId="8" fillId="9" borderId="44" xfId="2" applyFont="1" applyFill="1" applyBorder="1"/>
    <xf numFmtId="38" fontId="8" fillId="9" borderId="46" xfId="2" applyFont="1" applyFill="1" applyBorder="1"/>
    <xf numFmtId="38" fontId="8" fillId="10" borderId="43" xfId="0" applyNumberFormat="1" applyFont="1" applyFill="1" applyBorder="1"/>
    <xf numFmtId="38" fontId="8" fillId="9" borderId="44" xfId="0" applyNumberFormat="1" applyFont="1" applyFill="1" applyBorder="1"/>
    <xf numFmtId="179" fontId="8" fillId="11" borderId="84" xfId="0" applyNumberFormat="1" applyFont="1" applyFill="1" applyBorder="1" applyAlignment="1">
      <alignment horizontal="right"/>
    </xf>
    <xf numFmtId="0" fontId="8" fillId="11" borderId="107" xfId="0" applyFont="1" applyFill="1" applyBorder="1"/>
    <xf numFmtId="0" fontId="8" fillId="11" borderId="75" xfId="0" applyFont="1" applyFill="1" applyBorder="1" applyAlignment="1">
      <alignment horizontal="center"/>
    </xf>
    <xf numFmtId="179" fontId="8" fillId="11" borderId="49" xfId="0" applyNumberFormat="1" applyFont="1" applyFill="1" applyBorder="1"/>
    <xf numFmtId="38" fontId="8" fillId="10" borderId="29" xfId="0" applyNumberFormat="1" applyFont="1" applyFill="1" applyBorder="1"/>
    <xf numFmtId="38" fontId="8" fillId="9" borderId="62" xfId="0" applyNumberFormat="1" applyFont="1" applyFill="1" applyBorder="1"/>
    <xf numFmtId="38" fontId="8" fillId="10" borderId="79" xfId="0" applyNumberFormat="1" applyFont="1" applyFill="1" applyBorder="1"/>
    <xf numFmtId="38" fontId="8" fillId="9" borderId="30" xfId="0" applyNumberFormat="1" applyFont="1" applyFill="1" applyBorder="1"/>
    <xf numFmtId="38" fontId="8" fillId="9" borderId="50" xfId="0" applyNumberFormat="1" applyFont="1" applyFill="1" applyBorder="1"/>
    <xf numFmtId="38" fontId="8" fillId="10" borderId="47" xfId="0" applyNumberFormat="1" applyFont="1" applyFill="1" applyBorder="1"/>
    <xf numFmtId="49" fontId="17" fillId="11" borderId="0" xfId="0" applyNumberFormat="1" applyFont="1" applyFill="1"/>
    <xf numFmtId="0" fontId="13" fillId="11" borderId="0" xfId="0" applyFont="1" applyFill="1"/>
    <xf numFmtId="49" fontId="13" fillId="11" borderId="0" xfId="0" applyNumberFormat="1" applyFont="1" applyFill="1" applyAlignment="1"/>
    <xf numFmtId="49" fontId="17" fillId="11" borderId="0" xfId="0" applyNumberFormat="1" applyFont="1" applyFill="1" applyAlignment="1"/>
    <xf numFmtId="49" fontId="13" fillId="11" borderId="0" xfId="0" applyNumberFormat="1" applyFont="1" applyFill="1"/>
    <xf numFmtId="0" fontId="17" fillId="11" borderId="0" xfId="0" applyFont="1" applyFill="1"/>
    <xf numFmtId="0" fontId="19" fillId="0" borderId="0" xfId="1" applyFont="1" applyFill="1" applyAlignment="1" applyProtection="1"/>
    <xf numFmtId="49" fontId="8" fillId="11" borderId="108" xfId="0" applyNumberFormat="1" applyFont="1" applyFill="1" applyBorder="1" applyAlignment="1">
      <alignment horizontal="center"/>
    </xf>
    <xf numFmtId="49" fontId="8" fillId="11" borderId="52" xfId="0" applyNumberFormat="1" applyFont="1" applyFill="1" applyBorder="1" applyAlignment="1">
      <alignment horizontal="center"/>
    </xf>
    <xf numFmtId="49" fontId="12" fillId="11" borderId="61" xfId="0" applyNumberFormat="1" applyFont="1" applyFill="1" applyBorder="1" applyAlignment="1">
      <alignment horizontal="center" vertical="top" wrapText="1"/>
    </xf>
    <xf numFmtId="179" fontId="8" fillId="11" borderId="52" xfId="0" applyNumberFormat="1" applyFont="1" applyFill="1" applyBorder="1"/>
    <xf numFmtId="179" fontId="8" fillId="11" borderId="56" xfId="0" applyNumberFormat="1" applyFont="1" applyFill="1" applyBorder="1"/>
    <xf numFmtId="179" fontId="8" fillId="11" borderId="54" xfId="0" applyNumberFormat="1" applyFont="1" applyFill="1" applyBorder="1"/>
    <xf numFmtId="179" fontId="8" fillId="11" borderId="59" xfId="0" applyNumberFormat="1" applyFont="1" applyFill="1" applyBorder="1"/>
    <xf numFmtId="179" fontId="8" fillId="11" borderId="61" xfId="0" applyNumberFormat="1" applyFont="1" applyFill="1" applyBorder="1"/>
    <xf numFmtId="49" fontId="8" fillId="11" borderId="100" xfId="0" applyNumberFormat="1" applyFont="1" applyFill="1" applyBorder="1" applyAlignment="1">
      <alignment horizontal="center"/>
    </xf>
    <xf numFmtId="49" fontId="8" fillId="11" borderId="21" xfId="0" applyNumberFormat="1" applyFont="1" applyFill="1" applyBorder="1" applyAlignment="1">
      <alignment horizontal="center"/>
    </xf>
    <xf numFmtId="49" fontId="8" fillId="11" borderId="102" xfId="0" applyNumberFormat="1" applyFont="1" applyFill="1" applyBorder="1" applyAlignment="1">
      <alignment horizontal="center"/>
    </xf>
    <xf numFmtId="49" fontId="8" fillId="11" borderId="103" xfId="0" applyNumberFormat="1" applyFont="1" applyFill="1" applyBorder="1" applyAlignment="1">
      <alignment horizontal="center"/>
    </xf>
    <xf numFmtId="49" fontId="8" fillId="11" borderId="23" xfId="0" applyNumberFormat="1" applyFont="1" applyFill="1" applyBorder="1" applyAlignment="1">
      <alignment horizontal="center"/>
    </xf>
    <xf numFmtId="49" fontId="8" fillId="11" borderId="1" xfId="0" applyNumberFormat="1" applyFont="1" applyFill="1" applyBorder="1" applyAlignment="1">
      <alignment horizontal="right"/>
    </xf>
    <xf numFmtId="49" fontId="8" fillId="11" borderId="82" xfId="0" applyNumberFormat="1" applyFont="1" applyFill="1" applyBorder="1"/>
    <xf numFmtId="179" fontId="8" fillId="11" borderId="1" xfId="0" applyNumberFormat="1" applyFont="1" applyFill="1" applyBorder="1"/>
    <xf numFmtId="179" fontId="8" fillId="11" borderId="88" xfId="0" applyNumberFormat="1" applyFont="1" applyFill="1" applyBorder="1"/>
    <xf numFmtId="179" fontId="8" fillId="11" borderId="89" xfId="0" applyNumberFormat="1" applyFont="1" applyFill="1" applyBorder="1"/>
    <xf numFmtId="179" fontId="8" fillId="11" borderId="14" xfId="0" applyNumberFormat="1" applyFont="1" applyFill="1" applyBorder="1"/>
    <xf numFmtId="49" fontId="8" fillId="11" borderId="34" xfId="0" applyNumberFormat="1" applyFont="1" applyFill="1" applyBorder="1"/>
    <xf numFmtId="49" fontId="8" fillId="11" borderId="27" xfId="0" applyNumberFormat="1" applyFont="1" applyFill="1" applyBorder="1" applyAlignment="1">
      <alignment horizontal="right"/>
    </xf>
    <xf numFmtId="49" fontId="8" fillId="11" borderId="42" xfId="0" applyNumberFormat="1" applyFont="1" applyFill="1" applyBorder="1"/>
    <xf numFmtId="179" fontId="8" fillId="11" borderId="27" xfId="0" applyNumberFormat="1" applyFont="1" applyFill="1" applyBorder="1"/>
    <xf numFmtId="179" fontId="8" fillId="11" borderId="90" xfId="0" applyNumberFormat="1" applyFont="1" applyFill="1" applyBorder="1"/>
    <xf numFmtId="179" fontId="8" fillId="11" borderId="91" xfId="0" applyNumberFormat="1" applyFont="1" applyFill="1" applyBorder="1"/>
    <xf numFmtId="179" fontId="8" fillId="11" borderId="40" xfId="0" applyNumberFormat="1" applyFont="1" applyFill="1" applyBorder="1"/>
    <xf numFmtId="49" fontId="8" fillId="11" borderId="28" xfId="0" applyNumberFormat="1" applyFont="1" applyFill="1" applyBorder="1" applyAlignment="1">
      <alignment horizontal="right"/>
    </xf>
    <xf numFmtId="49" fontId="8" fillId="11" borderId="46" xfId="0" applyNumberFormat="1" applyFont="1" applyFill="1" applyBorder="1"/>
    <xf numFmtId="179" fontId="8" fillId="11" borderId="28" xfId="0" applyNumberFormat="1" applyFont="1" applyFill="1" applyBorder="1"/>
    <xf numFmtId="179" fontId="8" fillId="11" borderId="92" xfId="0" applyNumberFormat="1" applyFont="1" applyFill="1" applyBorder="1"/>
    <xf numFmtId="179" fontId="8" fillId="11" borderId="93" xfId="0" applyNumberFormat="1" applyFont="1" applyFill="1" applyBorder="1"/>
    <xf numFmtId="179" fontId="8" fillId="11" borderId="44" xfId="0" applyNumberFormat="1" applyFont="1" applyFill="1" applyBorder="1"/>
    <xf numFmtId="49" fontId="8" fillId="11" borderId="57" xfId="0" applyNumberFormat="1" applyFont="1" applyFill="1" applyBorder="1" applyAlignment="1">
      <alignment horizontal="right"/>
    </xf>
    <xf numFmtId="49" fontId="8" fillId="11" borderId="101" xfId="0" applyNumberFormat="1" applyFont="1" applyFill="1" applyBorder="1"/>
    <xf numFmtId="179" fontId="8" fillId="11" borderId="57" xfId="0" applyNumberFormat="1" applyFont="1" applyFill="1" applyBorder="1"/>
    <xf numFmtId="179" fontId="8" fillId="11" borderId="9" xfId="0" applyNumberFormat="1" applyFont="1" applyFill="1" applyBorder="1"/>
    <xf numFmtId="179" fontId="8" fillId="11" borderId="104" xfId="0" applyNumberFormat="1" applyFont="1" applyFill="1" applyBorder="1"/>
    <xf numFmtId="179" fontId="8" fillId="11" borderId="105" xfId="0" applyNumberFormat="1" applyFont="1" applyFill="1" applyBorder="1"/>
    <xf numFmtId="179" fontId="8" fillId="11" borderId="58" xfId="0" applyNumberFormat="1" applyFont="1" applyFill="1" applyBorder="1"/>
    <xf numFmtId="49" fontId="8" fillId="11" borderId="15" xfId="0" applyNumberFormat="1" applyFont="1" applyFill="1" applyBorder="1" applyAlignment="1">
      <alignment horizontal="right"/>
    </xf>
    <xf numFmtId="49" fontId="8" fillId="11" borderId="36" xfId="0" applyNumberFormat="1" applyFont="1" applyFill="1" applyBorder="1"/>
    <xf numFmtId="179" fontId="8" fillId="11" borderId="15" xfId="0" applyNumberFormat="1" applyFont="1" applyFill="1" applyBorder="1"/>
    <xf numFmtId="179" fontId="8" fillId="11" borderId="16" xfId="0" applyNumberFormat="1" applyFont="1" applyFill="1" applyBorder="1"/>
    <xf numFmtId="179" fontId="8" fillId="11" borderId="81" xfId="0" applyNumberFormat="1" applyFont="1" applyFill="1" applyBorder="1"/>
    <xf numFmtId="179" fontId="8" fillId="11" borderId="85" xfId="0" applyNumberFormat="1" applyFont="1" applyFill="1" applyBorder="1"/>
    <xf numFmtId="179" fontId="8" fillId="11" borderId="17" xfId="0" applyNumberFormat="1" applyFont="1" applyFill="1" applyBorder="1"/>
    <xf numFmtId="0" fontId="17" fillId="0" borderId="0" xfId="0" applyFont="1" applyFill="1" applyAlignment="1">
      <alignment horizontal="left"/>
    </xf>
    <xf numFmtId="0" fontId="8" fillId="0" borderId="0" xfId="0" applyFont="1" applyFill="1" applyAlignment="1">
      <alignment horizontal="left"/>
    </xf>
    <xf numFmtId="49" fontId="14" fillId="0" borderId="0" xfId="0" applyNumberFormat="1" applyFont="1" applyFill="1" applyAlignment="1">
      <alignment horizontal="justify" vertical="top" wrapText="1"/>
    </xf>
    <xf numFmtId="0" fontId="13" fillId="0" borderId="108" xfId="0" applyFont="1" applyBorder="1" applyAlignment="1">
      <alignment horizontal="left"/>
    </xf>
    <xf numFmtId="38" fontId="13" fillId="0" borderId="31" xfId="2" applyFont="1" applyFill="1" applyBorder="1" applyAlignment="1">
      <alignment vertical="center"/>
    </xf>
    <xf numFmtId="38" fontId="13" fillId="0" borderId="32" xfId="2" applyFont="1" applyFill="1" applyBorder="1" applyAlignment="1">
      <alignment vertical="center"/>
    </xf>
    <xf numFmtId="38" fontId="13" fillId="0" borderId="82" xfId="2" applyFont="1" applyFill="1" applyBorder="1" applyAlignment="1">
      <alignment vertical="center"/>
    </xf>
    <xf numFmtId="38" fontId="13" fillId="11" borderId="109" xfId="2" applyFont="1" applyFill="1" applyBorder="1" applyAlignment="1">
      <alignment vertical="center"/>
    </xf>
    <xf numFmtId="0" fontId="13" fillId="0" borderId="66" xfId="0" applyFont="1" applyBorder="1" applyAlignment="1">
      <alignment horizontal="left"/>
    </xf>
    <xf numFmtId="38" fontId="13" fillId="0" borderId="71" xfId="2" applyFont="1" applyBorder="1"/>
    <xf numFmtId="38" fontId="13" fillId="0" borderId="110" xfId="2" applyFont="1" applyBorder="1"/>
    <xf numFmtId="38" fontId="13" fillId="0" borderId="64" xfId="2" applyFont="1" applyBorder="1"/>
    <xf numFmtId="38" fontId="13" fillId="11" borderId="111" xfId="0" applyNumberFormat="1" applyFont="1" applyFill="1" applyBorder="1"/>
    <xf numFmtId="0" fontId="13" fillId="0" borderId="112" xfId="0" applyFont="1" applyBorder="1" applyAlignment="1">
      <alignment horizontal="left"/>
    </xf>
    <xf numFmtId="182" fontId="13" fillId="0" borderId="113" xfId="2" applyNumberFormat="1" applyFont="1" applyBorder="1"/>
    <xf numFmtId="182" fontId="13" fillId="0" borderId="114" xfId="2" applyNumberFormat="1" applyFont="1" applyBorder="1"/>
    <xf numFmtId="182" fontId="13" fillId="0" borderId="115" xfId="2" applyNumberFormat="1" applyFont="1" applyBorder="1"/>
    <xf numFmtId="182" fontId="13" fillId="0" borderId="116" xfId="2" applyNumberFormat="1" applyFont="1" applyBorder="1"/>
    <xf numFmtId="182" fontId="13" fillId="11" borderId="112" xfId="0" applyNumberFormat="1" applyFont="1" applyFill="1" applyBorder="1"/>
    <xf numFmtId="49" fontId="14" fillId="0" borderId="0" xfId="0" applyNumberFormat="1" applyFont="1" applyFill="1" applyAlignment="1">
      <alignment vertical="top" wrapText="1"/>
    </xf>
    <xf numFmtId="49" fontId="17" fillId="0" borderId="0" xfId="0" applyNumberFormat="1" applyFont="1" applyFill="1"/>
    <xf numFmtId="38" fontId="14" fillId="0" borderId="106" xfId="2" applyFont="1" applyBorder="1" applyAlignment="1">
      <alignment vertical="top"/>
    </xf>
    <xf numFmtId="38" fontId="14" fillId="0" borderId="20" xfId="2" applyFont="1" applyBorder="1" applyAlignment="1">
      <alignment vertical="top"/>
    </xf>
    <xf numFmtId="38" fontId="14" fillId="0" borderId="32" xfId="2" applyFont="1" applyBorder="1" applyAlignment="1">
      <alignment vertical="top"/>
    </xf>
    <xf numFmtId="38" fontId="14" fillId="0" borderId="26" xfId="2" applyFont="1" applyBorder="1" applyAlignment="1">
      <alignment vertical="top"/>
    </xf>
    <xf numFmtId="38" fontId="14" fillId="0" borderId="33" xfId="2" applyFont="1" applyFill="1" applyBorder="1" applyAlignment="1">
      <alignment horizontal="center" vertical="top"/>
    </xf>
    <xf numFmtId="38" fontId="14" fillId="0" borderId="0" xfId="2" applyFont="1" applyBorder="1" applyAlignment="1">
      <alignment horizontal="center" vertical="top"/>
    </xf>
    <xf numFmtId="38" fontId="14" fillId="0" borderId="2" xfId="2" applyFont="1" applyBorder="1" applyAlignment="1">
      <alignment horizontal="center" vertical="top"/>
    </xf>
    <xf numFmtId="38" fontId="14" fillId="0" borderId="117" xfId="2" applyFont="1" applyBorder="1" applyAlignment="1">
      <alignment horizontal="center" vertical="top" wrapText="1"/>
    </xf>
    <xf numFmtId="38" fontId="14" fillId="0" borderId="4" xfId="2" applyFont="1" applyBorder="1" applyAlignment="1">
      <alignment horizontal="center" vertical="top"/>
    </xf>
    <xf numFmtId="38" fontId="14" fillId="0" borderId="5" xfId="2" applyFont="1" applyBorder="1" applyAlignment="1">
      <alignment horizontal="center" vertical="top"/>
    </xf>
    <xf numFmtId="38" fontId="14" fillId="0" borderId="6" xfId="2" applyFont="1" applyBorder="1" applyAlignment="1">
      <alignment horizontal="center" vertical="top"/>
    </xf>
    <xf numFmtId="38" fontId="27" fillId="0" borderId="0" xfId="2" applyFont="1" applyFill="1" applyBorder="1" applyAlignment="1">
      <alignment horizontal="center" vertical="top"/>
    </xf>
    <xf numFmtId="38" fontId="14" fillId="0" borderId="3" xfId="2" applyFont="1" applyBorder="1" applyAlignment="1">
      <alignment horizontal="center" vertical="top"/>
    </xf>
    <xf numFmtId="38" fontId="14" fillId="0" borderId="10" xfId="2" applyFont="1" applyBorder="1" applyAlignment="1">
      <alignment horizontal="center" vertical="top"/>
    </xf>
    <xf numFmtId="38" fontId="14" fillId="0" borderId="2" xfId="2" applyFont="1" applyBorder="1" applyAlignment="1">
      <alignment horizontal="center" vertical="top" wrapText="1"/>
    </xf>
    <xf numFmtId="0" fontId="8" fillId="0" borderId="113" xfId="0" applyFont="1" applyFill="1" applyBorder="1" applyAlignment="1">
      <alignment horizontal="center"/>
    </xf>
    <xf numFmtId="0" fontId="8" fillId="11" borderId="115" xfId="0" applyFont="1" applyFill="1" applyBorder="1" applyAlignment="1">
      <alignment horizontal="center"/>
    </xf>
    <xf numFmtId="0" fontId="8" fillId="11" borderId="119" xfId="0" applyFont="1" applyFill="1" applyBorder="1" applyAlignment="1">
      <alignment horizontal="center"/>
    </xf>
    <xf numFmtId="0" fontId="14" fillId="0" borderId="82" xfId="0" quotePrefix="1" applyNumberFormat="1" applyFont="1" applyFill="1" applyBorder="1" applyAlignment="1"/>
    <xf numFmtId="38" fontId="14" fillId="0" borderId="20" xfId="0" applyNumberFormat="1" applyFont="1" applyBorder="1"/>
    <xf numFmtId="38" fontId="14" fillId="0" borderId="32" xfId="0" applyNumberFormat="1" applyFont="1" applyBorder="1"/>
    <xf numFmtId="38" fontId="8" fillId="0" borderId="1" xfId="2" applyFont="1" applyFill="1" applyBorder="1"/>
    <xf numFmtId="182" fontId="8" fillId="11" borderId="2" xfId="2" applyNumberFormat="1" applyFont="1" applyFill="1" applyBorder="1"/>
    <xf numFmtId="182" fontId="8" fillId="11" borderId="14" xfId="2" applyNumberFormat="1" applyFont="1" applyFill="1" applyBorder="1"/>
    <xf numFmtId="0" fontId="14" fillId="0" borderId="34" xfId="0" quotePrefix="1" applyNumberFormat="1" applyFont="1" applyFill="1" applyBorder="1" applyAlignment="1"/>
    <xf numFmtId="38" fontId="14" fillId="0" borderId="0" xfId="0" applyNumberFormat="1" applyFont="1" applyBorder="1"/>
    <xf numFmtId="38" fontId="14" fillId="0" borderId="2" xfId="0" applyNumberFormat="1" applyFont="1" applyBorder="1"/>
    <xf numFmtId="0" fontId="14" fillId="0" borderId="34" xfId="0" applyNumberFormat="1" applyFont="1" applyFill="1" applyBorder="1" applyAlignment="1"/>
    <xf numFmtId="0" fontId="14" fillId="0" borderId="101" xfId="0" quotePrefix="1" applyNumberFormat="1" applyFont="1" applyFill="1" applyBorder="1" applyAlignment="1"/>
    <xf numFmtId="38" fontId="14" fillId="0" borderId="57" xfId="0" applyNumberFormat="1" applyFont="1" applyBorder="1"/>
    <xf numFmtId="38" fontId="14" fillId="0" borderId="12" xfId="0" applyNumberFormat="1" applyFont="1" applyBorder="1"/>
    <xf numFmtId="38" fontId="14" fillId="0" borderId="9" xfId="0" applyNumberFormat="1" applyFont="1" applyBorder="1"/>
    <xf numFmtId="38" fontId="8" fillId="0" borderId="57" xfId="2" applyFont="1" applyFill="1" applyBorder="1"/>
    <xf numFmtId="0" fontId="14" fillId="0" borderId="113" xfId="0" applyFont="1" applyBorder="1"/>
    <xf numFmtId="0" fontId="14" fillId="0" borderId="25" xfId="0" applyFont="1" applyBorder="1"/>
    <xf numFmtId="38" fontId="14" fillId="0" borderId="15" xfId="0" applyNumberFormat="1" applyFont="1" applyBorder="1"/>
    <xf numFmtId="38" fontId="14" fillId="0" borderId="3" xfId="0" applyNumberFormat="1" applyFont="1" applyBorder="1"/>
    <xf numFmtId="38" fontId="14" fillId="0" borderId="16" xfId="0" applyNumberFormat="1" applyFont="1" applyBorder="1"/>
    <xf numFmtId="38" fontId="8" fillId="0" borderId="15" xfId="2" applyFont="1" applyFill="1" applyBorder="1"/>
    <xf numFmtId="181" fontId="8" fillId="11" borderId="32" xfId="2" applyNumberFormat="1" applyFont="1" applyFill="1" applyBorder="1" applyAlignment="1">
      <alignment horizontal="center"/>
    </xf>
    <xf numFmtId="181" fontId="8" fillId="11" borderId="2" xfId="2" applyNumberFormat="1" applyFont="1" applyFill="1" applyBorder="1" applyAlignment="1">
      <alignment horizontal="center" vertical="top" wrapText="1"/>
    </xf>
    <xf numFmtId="181" fontId="8" fillId="11" borderId="2" xfId="2" applyNumberFormat="1" applyFont="1" applyFill="1" applyBorder="1" applyAlignment="1">
      <alignment horizontal="center"/>
    </xf>
    <xf numFmtId="181" fontId="8" fillId="11" borderId="10" xfId="2" applyNumberFormat="1" applyFont="1" applyFill="1" applyBorder="1"/>
    <xf numFmtId="181" fontId="8" fillId="11" borderId="22" xfId="2" applyNumberFormat="1" applyFont="1" applyFill="1" applyBorder="1"/>
    <xf numFmtId="182" fontId="8" fillId="11" borderId="37" xfId="2" applyNumberFormat="1" applyFont="1" applyFill="1" applyBorder="1"/>
    <xf numFmtId="182" fontId="8" fillId="11" borderId="38" xfId="2" applyNumberFormat="1" applyFont="1" applyFill="1" applyBorder="1"/>
    <xf numFmtId="38" fontId="8" fillId="11" borderId="107" xfId="2" applyNumberFormat="1" applyFont="1" applyFill="1" applyBorder="1"/>
    <xf numFmtId="0" fontId="8" fillId="11" borderId="0" xfId="0" applyFont="1" applyFill="1" applyBorder="1" applyAlignment="1"/>
    <xf numFmtId="0" fontId="8" fillId="11" borderId="2" xfId="0" applyFont="1" applyFill="1" applyBorder="1" applyAlignment="1">
      <alignment vertical="top" wrapText="1"/>
    </xf>
    <xf numFmtId="0" fontId="8" fillId="11" borderId="20" xfId="0" applyFont="1" applyFill="1" applyBorder="1"/>
    <xf numFmtId="0" fontId="8" fillId="11" borderId="16" xfId="0" applyFont="1" applyFill="1" applyBorder="1" applyAlignment="1">
      <alignment wrapText="1"/>
    </xf>
    <xf numFmtId="38" fontId="8" fillId="11" borderId="19" xfId="2" applyNumberFormat="1" applyFont="1" applyFill="1" applyBorder="1"/>
    <xf numFmtId="181" fontId="8" fillId="11" borderId="32" xfId="2" applyNumberFormat="1" applyFont="1" applyFill="1" applyBorder="1"/>
    <xf numFmtId="38" fontId="8" fillId="11" borderId="1" xfId="2" applyNumberFormat="1" applyFont="1" applyFill="1" applyBorder="1"/>
    <xf numFmtId="181" fontId="8" fillId="11" borderId="2" xfId="2" applyNumberFormat="1" applyFont="1" applyFill="1" applyBorder="1"/>
    <xf numFmtId="38" fontId="8" fillId="11" borderId="27" xfId="2" applyNumberFormat="1" applyFont="1" applyFill="1" applyBorder="1"/>
    <xf numFmtId="181" fontId="8" fillId="11" borderId="37" xfId="2" applyNumberFormat="1" applyFont="1" applyFill="1" applyBorder="1"/>
    <xf numFmtId="38" fontId="8" fillId="11" borderId="28" xfId="2" applyNumberFormat="1" applyFont="1" applyFill="1" applyBorder="1"/>
    <xf numFmtId="181" fontId="8" fillId="11" borderId="38" xfId="2" applyNumberFormat="1" applyFont="1" applyFill="1" applyBorder="1"/>
    <xf numFmtId="181" fontId="8" fillId="11" borderId="3" xfId="2" applyNumberFormat="1" applyFont="1" applyFill="1" applyBorder="1"/>
    <xf numFmtId="0" fontId="8" fillId="11" borderId="29" xfId="0" applyFont="1" applyFill="1" applyBorder="1"/>
    <xf numFmtId="0" fontId="8" fillId="11" borderId="49" xfId="0" applyFont="1" applyFill="1" applyBorder="1"/>
    <xf numFmtId="0" fontId="8" fillId="11" borderId="1" xfId="0" applyFont="1" applyFill="1" applyBorder="1"/>
    <xf numFmtId="0" fontId="8" fillId="11" borderId="15" xfId="0" applyFont="1" applyFill="1" applyBorder="1"/>
    <xf numFmtId="176" fontId="8" fillId="11" borderId="7" xfId="0" applyNumberFormat="1" applyFont="1" applyFill="1" applyBorder="1" applyAlignment="1">
      <alignment horizontal="center" vertical="center"/>
    </xf>
    <xf numFmtId="176" fontId="8" fillId="11" borderId="96" xfId="0" applyNumberFormat="1" applyFont="1" applyFill="1" applyBorder="1" applyAlignment="1">
      <alignment horizontal="center" vertical="center"/>
    </xf>
    <xf numFmtId="0" fontId="8" fillId="11" borderId="16" xfId="0" applyFont="1" applyFill="1" applyBorder="1" applyAlignment="1">
      <alignment horizontal="center" vertical="top" wrapText="1"/>
    </xf>
    <xf numFmtId="0" fontId="8" fillId="11" borderId="81" xfId="0" applyFont="1" applyFill="1" applyBorder="1" applyAlignment="1">
      <alignment horizontal="center" vertical="top" wrapText="1"/>
    </xf>
    <xf numFmtId="179" fontId="8" fillId="11" borderId="20" xfId="0" applyNumberFormat="1" applyFont="1" applyFill="1" applyBorder="1"/>
    <xf numFmtId="179" fontId="8" fillId="11" borderId="86" xfId="0" applyNumberFormat="1" applyFont="1" applyFill="1" applyBorder="1"/>
    <xf numFmtId="179" fontId="8" fillId="11" borderId="76" xfId="0" applyNumberFormat="1" applyFont="1" applyFill="1" applyBorder="1" applyAlignment="1"/>
    <xf numFmtId="179" fontId="8" fillId="11" borderId="94" xfId="0" applyNumberFormat="1" applyFont="1" applyFill="1" applyBorder="1" applyAlignment="1"/>
    <xf numFmtId="176" fontId="8" fillId="11" borderId="97" xfId="0" applyNumberFormat="1" applyFont="1" applyFill="1" applyBorder="1" applyAlignment="1">
      <alignment horizontal="center" vertical="center"/>
    </xf>
    <xf numFmtId="0" fontId="8" fillId="11" borderId="85" xfId="0" applyFont="1" applyFill="1" applyBorder="1" applyAlignment="1">
      <alignment horizontal="center" vertical="top" wrapText="1"/>
    </xf>
    <xf numFmtId="179" fontId="8" fillId="11" borderId="87" xfId="0" applyNumberFormat="1" applyFont="1" applyFill="1" applyBorder="1"/>
    <xf numFmtId="179" fontId="8" fillId="11" borderId="95" xfId="0" applyNumberFormat="1" applyFont="1" applyFill="1" applyBorder="1" applyAlignment="1"/>
    <xf numFmtId="176" fontId="8" fillId="11" borderId="7" xfId="2" applyNumberFormat="1" applyFont="1" applyFill="1" applyBorder="1" applyAlignment="1">
      <alignment horizontal="center" vertical="center"/>
    </xf>
    <xf numFmtId="176" fontId="8" fillId="11" borderId="96" xfId="2" applyNumberFormat="1" applyFont="1" applyFill="1" applyBorder="1" applyAlignment="1">
      <alignment horizontal="center" vertical="center"/>
    </xf>
    <xf numFmtId="176" fontId="8" fillId="11" borderId="97" xfId="2" applyNumberFormat="1" applyFont="1" applyFill="1" applyBorder="1" applyAlignment="1">
      <alignment horizontal="center" vertical="center"/>
    </xf>
    <xf numFmtId="181" fontId="8" fillId="11" borderId="16" xfId="2" applyNumberFormat="1" applyFont="1" applyFill="1" applyBorder="1" applyAlignment="1">
      <alignment horizontal="center" vertical="top" wrapText="1"/>
    </xf>
    <xf numFmtId="181" fontId="8" fillId="11" borderId="81" xfId="2" applyNumberFormat="1" applyFont="1" applyFill="1" applyBorder="1" applyAlignment="1">
      <alignment horizontal="center" vertical="top" wrapText="1"/>
    </xf>
    <xf numFmtId="181" fontId="8" fillId="11" borderId="85" xfId="2" applyNumberFormat="1" applyFont="1" applyFill="1" applyBorder="1" applyAlignment="1">
      <alignment horizontal="center" vertical="top" wrapText="1"/>
    </xf>
    <xf numFmtId="179" fontId="8" fillId="11" borderId="20" xfId="2" applyNumberFormat="1" applyFont="1" applyFill="1" applyBorder="1"/>
    <xf numFmtId="179" fontId="8" fillId="11" borderId="86" xfId="2" applyNumberFormat="1" applyFont="1" applyFill="1" applyBorder="1"/>
    <xf numFmtId="179" fontId="8" fillId="11" borderId="87" xfId="2" applyNumberFormat="1" applyFont="1" applyFill="1" applyBorder="1"/>
    <xf numFmtId="179" fontId="8" fillId="11" borderId="0" xfId="2" applyNumberFormat="1" applyFont="1" applyFill="1" applyBorder="1"/>
    <xf numFmtId="179" fontId="8" fillId="11" borderId="88" xfId="2" applyNumberFormat="1" applyFont="1" applyFill="1" applyBorder="1"/>
    <xf numFmtId="179" fontId="8" fillId="11" borderId="89" xfId="2" applyNumberFormat="1" applyFont="1" applyFill="1" applyBorder="1"/>
    <xf numFmtId="179" fontId="8" fillId="11" borderId="41" xfId="2" applyNumberFormat="1" applyFont="1" applyFill="1" applyBorder="1"/>
    <xf numFmtId="179" fontId="8" fillId="11" borderId="90" xfId="2" applyNumberFormat="1" applyFont="1" applyFill="1" applyBorder="1"/>
    <xf numFmtId="179" fontId="8" fillId="11" borderId="91" xfId="2" applyNumberFormat="1" applyFont="1" applyFill="1" applyBorder="1"/>
    <xf numFmtId="179" fontId="8" fillId="11" borderId="45" xfId="2" applyNumberFormat="1" applyFont="1" applyFill="1" applyBorder="1"/>
    <xf numFmtId="179" fontId="8" fillId="11" borderId="92" xfId="2" applyNumberFormat="1" applyFont="1" applyFill="1" applyBorder="1"/>
    <xf numFmtId="179" fontId="8" fillId="11" borderId="93" xfId="2" applyNumberFormat="1" applyFont="1" applyFill="1" applyBorder="1"/>
    <xf numFmtId="179" fontId="8" fillId="11" borderId="16" xfId="2" applyNumberFormat="1" applyFont="1" applyFill="1" applyBorder="1"/>
    <xf numFmtId="179" fontId="8" fillId="11" borderId="81" xfId="2" applyNumberFormat="1" applyFont="1" applyFill="1" applyBorder="1"/>
    <xf numFmtId="179" fontId="8" fillId="11" borderId="85" xfId="2" applyNumberFormat="1" applyFont="1" applyFill="1" applyBorder="1"/>
    <xf numFmtId="176" fontId="8" fillId="11" borderId="11" xfId="0" applyNumberFormat="1" applyFont="1" applyFill="1" applyBorder="1" applyAlignment="1">
      <alignment horizontal="center" vertical="center"/>
    </xf>
    <xf numFmtId="179" fontId="8" fillId="11" borderId="106" xfId="0" applyNumberFormat="1" applyFont="1" applyFill="1" applyBorder="1"/>
    <xf numFmtId="179" fontId="8" fillId="11" borderId="33" xfId="0" applyNumberFormat="1" applyFont="1" applyFill="1" applyBorder="1"/>
    <xf numFmtId="181" fontId="8" fillId="11" borderId="20" xfId="2" applyNumberFormat="1" applyFont="1" applyFill="1" applyBorder="1"/>
    <xf numFmtId="181" fontId="8" fillId="11" borderId="0" xfId="2" applyNumberFormat="1" applyFont="1" applyFill="1" applyBorder="1"/>
    <xf numFmtId="0" fontId="8" fillId="11" borderId="9" xfId="0" applyFont="1" applyFill="1" applyBorder="1"/>
    <xf numFmtId="181" fontId="8" fillId="11" borderId="9" xfId="2" applyNumberFormat="1" applyFont="1" applyFill="1" applyBorder="1"/>
    <xf numFmtId="0" fontId="8" fillId="11" borderId="69" xfId="0" applyFont="1" applyFill="1" applyBorder="1"/>
    <xf numFmtId="0" fontId="25" fillId="0" borderId="0" xfId="0" applyFont="1" applyFill="1"/>
    <xf numFmtId="0" fontId="14" fillId="8" borderId="52" xfId="0" applyFont="1" applyFill="1" applyBorder="1"/>
    <xf numFmtId="0" fontId="14" fillId="8" borderId="18" xfId="0" applyFont="1" applyFill="1" applyBorder="1"/>
    <xf numFmtId="0" fontId="14" fillId="8" borderId="1" xfId="0" applyFont="1" applyFill="1" applyBorder="1"/>
    <xf numFmtId="49" fontId="21" fillId="0" borderId="101" xfId="0" applyNumberFormat="1" applyFont="1" applyFill="1" applyBorder="1" applyAlignment="1">
      <alignment horizontal="justify" vertical="top" wrapText="1"/>
    </xf>
    <xf numFmtId="49" fontId="21" fillId="0" borderId="34" xfId="0" applyNumberFormat="1" applyFont="1" applyFill="1" applyBorder="1" applyAlignment="1">
      <alignment horizontal="justify" vertical="top" wrapText="1"/>
    </xf>
    <xf numFmtId="0" fontId="8" fillId="2" borderId="24" xfId="0" applyFont="1" applyFill="1" applyBorder="1" applyAlignment="1">
      <alignment vertical="top" wrapText="1"/>
    </xf>
    <xf numFmtId="181" fontId="8" fillId="0" borderId="12" xfId="2" applyNumberFormat="1" applyFont="1" applyBorder="1" applyAlignment="1">
      <alignment vertical="top"/>
    </xf>
    <xf numFmtId="181" fontId="8" fillId="2" borderId="34" xfId="2" applyNumberFormat="1" applyFont="1" applyFill="1" applyBorder="1" applyAlignment="1">
      <alignment vertical="top" wrapText="1"/>
    </xf>
    <xf numFmtId="179" fontId="8" fillId="0" borderId="0" xfId="0" applyNumberFormat="1" applyFont="1"/>
    <xf numFmtId="0" fontId="8" fillId="2" borderId="1" xfId="0" applyFont="1" applyFill="1" applyBorder="1" applyAlignment="1">
      <alignment vertical="top"/>
    </xf>
    <xf numFmtId="0" fontId="8" fillId="11" borderId="2" xfId="0" applyFont="1" applyFill="1" applyBorder="1" applyAlignment="1">
      <alignment horizontal="center" vertical="center"/>
    </xf>
    <xf numFmtId="0" fontId="8" fillId="11" borderId="34" xfId="0" applyFont="1" applyFill="1" applyBorder="1" applyAlignment="1">
      <alignment horizontal="center" vertical="center"/>
    </xf>
    <xf numFmtId="0" fontId="8" fillId="0" borderId="1" xfId="0" applyFont="1" applyFill="1" applyBorder="1" applyAlignment="1">
      <alignment horizontal="left"/>
    </xf>
    <xf numFmtId="49" fontId="14" fillId="0" borderId="0" xfId="0" applyNumberFormat="1" applyFont="1" applyFill="1" applyAlignment="1">
      <alignment horizontal="left" vertical="top" wrapText="1"/>
    </xf>
    <xf numFmtId="49" fontId="8" fillId="0" borderId="137" xfId="0" applyNumberFormat="1" applyFont="1" applyFill="1" applyBorder="1" applyAlignment="1">
      <alignment horizontal="center"/>
    </xf>
    <xf numFmtId="49" fontId="8" fillId="0" borderId="138" xfId="0" applyNumberFormat="1" applyFont="1" applyFill="1" applyBorder="1" applyAlignment="1">
      <alignment horizontal="center"/>
    </xf>
    <xf numFmtId="49" fontId="8" fillId="13" borderId="21" xfId="0" applyNumberFormat="1" applyFont="1" applyFill="1" applyBorder="1" applyAlignment="1">
      <alignment horizontal="center"/>
    </xf>
    <xf numFmtId="49" fontId="8" fillId="0" borderId="15" xfId="0" applyNumberFormat="1" applyFont="1" applyFill="1" applyBorder="1" applyAlignment="1">
      <alignment horizontal="center" vertical="center" wrapText="1"/>
    </xf>
    <xf numFmtId="180" fontId="8" fillId="0" borderId="139" xfId="2" applyNumberFormat="1" applyFont="1" applyFill="1" applyBorder="1"/>
    <xf numFmtId="180" fontId="8" fillId="0" borderId="140" xfId="2" applyNumberFormat="1" applyFont="1" applyFill="1" applyBorder="1"/>
    <xf numFmtId="180" fontId="8" fillId="0" borderId="141" xfId="2" applyNumberFormat="1" applyFont="1" applyFill="1" applyBorder="1"/>
    <xf numFmtId="180" fontId="8" fillId="0" borderId="115" xfId="2" applyNumberFormat="1" applyFont="1" applyFill="1" applyBorder="1"/>
    <xf numFmtId="180" fontId="8" fillId="5" borderId="139" xfId="2" applyNumberFormat="1" applyFont="1" applyFill="1" applyBorder="1"/>
    <xf numFmtId="180" fontId="8" fillId="0" borderId="142" xfId="2" applyNumberFormat="1" applyFont="1" applyFill="1" applyBorder="1"/>
    <xf numFmtId="180" fontId="8" fillId="5" borderId="142" xfId="2" applyNumberFormat="1" applyFont="1" applyFill="1" applyBorder="1"/>
    <xf numFmtId="180" fontId="8" fillId="0" borderId="25" xfId="2" applyNumberFormat="1" applyFont="1" applyFill="1" applyBorder="1"/>
    <xf numFmtId="180" fontId="8" fillId="0" borderId="112" xfId="2" applyNumberFormat="1" applyFont="1" applyFill="1" applyBorder="1"/>
    <xf numFmtId="38" fontId="14" fillId="0" borderId="18" xfId="2" applyFont="1" applyFill="1" applyBorder="1" applyAlignment="1">
      <alignment horizontal="center" vertical="top"/>
    </xf>
    <xf numFmtId="38" fontId="14" fillId="0" borderId="7" xfId="2" applyFont="1" applyBorder="1" applyAlignment="1">
      <alignment horizontal="center" vertical="top"/>
    </xf>
    <xf numFmtId="38" fontId="14" fillId="0" borderId="11" xfId="2" applyFont="1" applyBorder="1" applyAlignment="1">
      <alignment horizontal="center" vertical="top"/>
    </xf>
    <xf numFmtId="38" fontId="14" fillId="0" borderId="1" xfId="2" applyFont="1" applyFill="1" applyBorder="1" applyAlignment="1">
      <alignment horizontal="center" vertical="top"/>
    </xf>
    <xf numFmtId="0" fontId="8" fillId="0" borderId="10" xfId="0" applyFont="1" applyFill="1" applyBorder="1"/>
    <xf numFmtId="182" fontId="8" fillId="11" borderId="115" xfId="2" applyNumberFormat="1" applyFont="1" applyFill="1" applyBorder="1"/>
    <xf numFmtId="182" fontId="8" fillId="11" borderId="25" xfId="2" applyNumberFormat="1" applyFont="1" applyFill="1" applyBorder="1"/>
    <xf numFmtId="38" fontId="8" fillId="0" borderId="82" xfId="2" applyNumberFormat="1" applyFont="1" applyFill="1" applyBorder="1"/>
    <xf numFmtId="38" fontId="8" fillId="0" borderId="36" xfId="2" applyNumberFormat="1" applyFont="1" applyFill="1" applyBorder="1"/>
    <xf numFmtId="179" fontId="8" fillId="5" borderId="52" xfId="0" applyNumberFormat="1" applyFont="1" applyFill="1" applyBorder="1"/>
    <xf numFmtId="179" fontId="8" fillId="5" borderId="56" xfId="0" applyNumberFormat="1" applyFont="1" applyFill="1" applyBorder="1"/>
    <xf numFmtId="179" fontId="8" fillId="5" borderId="54" xfId="0" applyNumberFormat="1" applyFont="1" applyFill="1" applyBorder="1"/>
    <xf numFmtId="179" fontId="8" fillId="5" borderId="112" xfId="0" applyNumberFormat="1" applyFont="1" applyFill="1" applyBorder="1"/>
    <xf numFmtId="0" fontId="8" fillId="2" borderId="58" xfId="0" applyFont="1" applyFill="1" applyBorder="1" applyAlignment="1">
      <alignment horizontal="left" vertical="top"/>
    </xf>
    <xf numFmtId="181" fontId="11" fillId="0" borderId="118" xfId="2" applyNumberFormat="1" applyFont="1" applyFill="1" applyBorder="1" applyAlignment="1">
      <alignment vertical="top" wrapText="1"/>
    </xf>
    <xf numFmtId="49" fontId="21" fillId="0" borderId="101" xfId="0" applyNumberFormat="1" applyFont="1" applyFill="1" applyBorder="1" applyAlignment="1">
      <alignment horizontal="justify" vertical="top" wrapText="1"/>
    </xf>
    <xf numFmtId="38" fontId="8" fillId="2" borderId="59" xfId="2" applyFont="1" applyFill="1" applyBorder="1" applyAlignment="1" applyProtection="1">
      <alignment horizontal="right" vertical="top"/>
      <protection locked="0"/>
    </xf>
    <xf numFmtId="0" fontId="8" fillId="11" borderId="116" xfId="0" applyFont="1" applyFill="1" applyBorder="1" applyAlignment="1">
      <alignment horizontal="center" vertical="top" wrapText="1"/>
    </xf>
    <xf numFmtId="181" fontId="8" fillId="0" borderId="26" xfId="2" applyNumberFormat="1" applyFont="1" applyFill="1" applyBorder="1"/>
    <xf numFmtId="179" fontId="8" fillId="11" borderId="143" xfId="0" applyNumberFormat="1" applyFont="1" applyFill="1" applyBorder="1" applyAlignment="1"/>
    <xf numFmtId="0" fontId="8" fillId="2" borderId="6" xfId="0" applyFont="1" applyFill="1" applyBorder="1" applyAlignment="1">
      <alignment horizontal="center" vertical="top"/>
    </xf>
    <xf numFmtId="0" fontId="8" fillId="14" borderId="0" xfId="0" applyFont="1" applyFill="1" applyBorder="1" applyAlignment="1">
      <alignment horizontal="left" vertical="top"/>
    </xf>
    <xf numFmtId="0" fontId="8" fillId="14" borderId="0" xfId="0" applyFont="1" applyFill="1"/>
    <xf numFmtId="0" fontId="8" fillId="14" borderId="9" xfId="0" applyFont="1" applyFill="1" applyBorder="1" applyAlignment="1">
      <alignment horizontal="left" vertical="top"/>
    </xf>
    <xf numFmtId="0" fontId="8" fillId="0" borderId="18" xfId="0" applyFont="1" applyBorder="1" applyAlignment="1">
      <alignment vertical="top"/>
    </xf>
    <xf numFmtId="0" fontId="8" fillId="2" borderId="6" xfId="0" applyFont="1" applyFill="1" applyBorder="1" applyAlignment="1">
      <alignment horizontal="left" vertical="center"/>
    </xf>
    <xf numFmtId="0" fontId="8" fillId="2" borderId="7" xfId="0" applyFont="1" applyFill="1" applyBorder="1" applyAlignment="1">
      <alignment vertical="center"/>
    </xf>
    <xf numFmtId="38" fontId="14" fillId="0" borderId="26" xfId="0" applyNumberFormat="1" applyFont="1" applyBorder="1"/>
    <xf numFmtId="38" fontId="14" fillId="0" borderId="10" xfId="0" applyNumberFormat="1" applyFont="1" applyBorder="1"/>
    <xf numFmtId="38" fontId="14" fillId="0" borderId="8" xfId="0" applyNumberFormat="1" applyFont="1" applyBorder="1"/>
    <xf numFmtId="38" fontId="14" fillId="0" borderId="22" xfId="0" applyNumberFormat="1" applyFont="1" applyBorder="1"/>
    <xf numFmtId="49" fontId="8" fillId="0" borderId="144" xfId="0" applyNumberFormat="1" applyFont="1" applyFill="1" applyBorder="1" applyAlignment="1">
      <alignment horizontal="center"/>
    </xf>
    <xf numFmtId="49" fontId="8" fillId="0" borderId="145" xfId="0" applyNumberFormat="1" applyFont="1" applyFill="1" applyBorder="1" applyAlignment="1">
      <alignment horizontal="center"/>
    </xf>
    <xf numFmtId="49" fontId="8" fillId="0" borderId="65" xfId="0" applyNumberFormat="1" applyFont="1" applyFill="1" applyBorder="1" applyAlignment="1">
      <alignment horizontal="center"/>
    </xf>
    <xf numFmtId="0" fontId="28" fillId="0" borderId="0" xfId="0" applyFont="1" applyBorder="1" applyAlignment="1">
      <alignment horizontal="justify" vertical="top" wrapText="1"/>
    </xf>
    <xf numFmtId="0" fontId="8" fillId="2" borderId="4" xfId="0" applyFont="1" applyFill="1" applyBorder="1" applyAlignment="1">
      <alignment horizontal="left" vertical="top"/>
    </xf>
    <xf numFmtId="0" fontId="8" fillId="2" borderId="10" xfId="0" applyFont="1" applyFill="1" applyBorder="1" applyAlignment="1">
      <alignment horizontal="left" vertical="top"/>
    </xf>
    <xf numFmtId="0" fontId="8" fillId="2" borderId="8" xfId="0" applyFont="1" applyFill="1" applyBorder="1" applyAlignment="1">
      <alignment horizontal="left" vertical="top"/>
    </xf>
    <xf numFmtId="0" fontId="8" fillId="2" borderId="5" xfId="0" applyFont="1" applyFill="1" applyBorder="1" applyAlignment="1">
      <alignment horizontal="left" vertical="top"/>
    </xf>
    <xf numFmtId="0" fontId="8" fillId="2" borderId="73" xfId="0" applyFont="1" applyFill="1" applyBorder="1" applyAlignment="1">
      <alignment horizontal="left" vertical="top"/>
    </xf>
    <xf numFmtId="0" fontId="8" fillId="2" borderId="0" xfId="0" applyFont="1" applyFill="1" applyBorder="1" applyAlignment="1">
      <alignment horizontal="left" vertical="top"/>
    </xf>
    <xf numFmtId="0" fontId="8" fillId="2" borderId="14" xfId="0" applyFont="1" applyFill="1" applyBorder="1" applyAlignment="1">
      <alignment horizontal="left" vertical="top"/>
    </xf>
    <xf numFmtId="0" fontId="8" fillId="2" borderId="9" xfId="0" applyFont="1" applyFill="1" applyBorder="1" applyAlignment="1">
      <alignment horizontal="left" vertical="top"/>
    </xf>
    <xf numFmtId="0" fontId="8" fillId="2" borderId="58" xfId="0" applyFont="1" applyFill="1" applyBorder="1" applyAlignment="1">
      <alignment horizontal="left" vertical="top"/>
    </xf>
    <xf numFmtId="181" fontId="11" fillId="0" borderId="72" xfId="2" applyNumberFormat="1" applyFont="1" applyFill="1" applyBorder="1" applyAlignment="1">
      <alignment vertical="top" wrapText="1"/>
    </xf>
    <xf numFmtId="181" fontId="11" fillId="0" borderId="18" xfId="2" applyNumberFormat="1" applyFont="1" applyFill="1" applyBorder="1" applyAlignment="1">
      <alignment vertical="top" wrapText="1"/>
    </xf>
    <xf numFmtId="181" fontId="11" fillId="0" borderId="118" xfId="2" applyNumberFormat="1" applyFont="1" applyFill="1" applyBorder="1" applyAlignment="1">
      <alignment vertical="top" wrapText="1"/>
    </xf>
    <xf numFmtId="49" fontId="21" fillId="0" borderId="74" xfId="0" applyNumberFormat="1" applyFont="1" applyFill="1" applyBorder="1" applyAlignment="1">
      <alignment horizontal="justify" vertical="top" wrapText="1"/>
    </xf>
    <xf numFmtId="49" fontId="21" fillId="0" borderId="34" xfId="0" applyNumberFormat="1" applyFont="1" applyFill="1" applyBorder="1" applyAlignment="1">
      <alignment horizontal="justify" vertical="top" wrapText="1"/>
    </xf>
    <xf numFmtId="49" fontId="21" fillId="0" borderId="101" xfId="0" applyNumberFormat="1" applyFont="1" applyFill="1" applyBorder="1" applyAlignment="1">
      <alignment horizontal="justify" vertical="top" wrapText="1"/>
    </xf>
    <xf numFmtId="38" fontId="8" fillId="2" borderId="80" xfId="2" applyFont="1" applyFill="1" applyBorder="1" applyAlignment="1" applyProtection="1">
      <alignment horizontal="right" vertical="top"/>
      <protection locked="0"/>
    </xf>
    <xf numFmtId="38" fontId="8" fillId="2" borderId="52" xfId="2" applyFont="1" applyFill="1" applyBorder="1" applyAlignment="1" applyProtection="1">
      <alignment horizontal="right" vertical="top"/>
      <protection locked="0"/>
    </xf>
    <xf numFmtId="38" fontId="8" fillId="2" borderId="59" xfId="2" applyFont="1" applyFill="1" applyBorder="1" applyAlignment="1" applyProtection="1">
      <alignment horizontal="right" vertical="top"/>
      <protection locked="0"/>
    </xf>
    <xf numFmtId="38" fontId="8" fillId="0" borderId="80" xfId="2" applyFont="1" applyBorder="1" applyAlignment="1">
      <alignment horizontal="right" vertical="top"/>
    </xf>
    <xf numFmtId="38" fontId="8" fillId="0" borderId="59" xfId="2" applyFont="1" applyBorder="1" applyAlignment="1">
      <alignment horizontal="right" vertical="top"/>
    </xf>
    <xf numFmtId="0" fontId="8" fillId="0" borderId="16" xfId="0" applyFont="1" applyBorder="1" applyAlignment="1">
      <alignment horizontal="right" vertical="center"/>
    </xf>
    <xf numFmtId="0" fontId="8" fillId="6" borderId="29" xfId="0" applyFont="1" applyFill="1" applyBorder="1" applyAlignment="1">
      <alignment horizontal="center" vertical="center"/>
    </xf>
    <xf numFmtId="0" fontId="8" fillId="6" borderId="49" xfId="0" applyFont="1" applyFill="1" applyBorder="1" applyAlignment="1">
      <alignment horizontal="center" vertical="center"/>
    </xf>
    <xf numFmtId="0" fontId="8" fillId="6" borderId="30" xfId="0" applyFont="1" applyFill="1" applyBorder="1" applyAlignment="1">
      <alignment horizontal="center" vertical="center"/>
    </xf>
    <xf numFmtId="0" fontId="8" fillId="0" borderId="4" xfId="0" applyFont="1" applyBorder="1" applyAlignment="1">
      <alignment horizontal="center" vertical="top"/>
    </xf>
    <xf numFmtId="0" fontId="8" fillId="0" borderId="10" xfId="0" applyFont="1" applyBorder="1" applyAlignment="1">
      <alignment horizontal="center" vertical="top"/>
    </xf>
    <xf numFmtId="0" fontId="8" fillId="0" borderId="5" xfId="0" applyFont="1" applyBorder="1" applyAlignment="1">
      <alignment horizontal="left" vertical="top" wrapText="1"/>
    </xf>
    <xf numFmtId="0" fontId="8" fillId="0" borderId="73" xfId="0" applyFont="1" applyBorder="1" applyAlignment="1">
      <alignment horizontal="left" vertical="top" wrapText="1"/>
    </xf>
    <xf numFmtId="0" fontId="8" fillId="0" borderId="9" xfId="0" applyFont="1" applyBorder="1" applyAlignment="1">
      <alignment horizontal="left" vertical="top" wrapText="1"/>
    </xf>
    <xf numFmtId="0" fontId="8" fillId="0" borderId="58" xfId="0" applyFont="1" applyBorder="1" applyAlignment="1">
      <alignment horizontal="left" vertical="top" wrapText="1"/>
    </xf>
    <xf numFmtId="38" fontId="8" fillId="0" borderId="52" xfId="2" applyFont="1" applyBorder="1" applyAlignment="1">
      <alignment horizontal="right" vertical="top"/>
    </xf>
    <xf numFmtId="0" fontId="10" fillId="0" borderId="20" xfId="0" applyFont="1" applyBorder="1" applyAlignment="1">
      <alignment horizontal="left" vertical="center"/>
    </xf>
    <xf numFmtId="0" fontId="10" fillId="0" borderId="0" xfId="0" applyFont="1" applyBorder="1" applyAlignment="1">
      <alignment horizontal="left" vertical="center"/>
    </xf>
    <xf numFmtId="0" fontId="15" fillId="6" borderId="122" xfId="0" applyFont="1" applyFill="1" applyBorder="1" applyAlignment="1">
      <alignment horizontal="center"/>
    </xf>
    <xf numFmtId="0" fontId="15" fillId="6" borderId="123" xfId="0" applyFont="1" applyFill="1" applyBorder="1" applyAlignment="1">
      <alignment horizontal="center"/>
    </xf>
    <xf numFmtId="0" fontId="15" fillId="6" borderId="124" xfId="0" applyFont="1" applyFill="1" applyBorder="1" applyAlignment="1">
      <alignment horizontal="center"/>
    </xf>
    <xf numFmtId="0" fontId="15" fillId="6" borderId="125" xfId="0" applyFont="1" applyFill="1" applyBorder="1" applyAlignment="1">
      <alignment horizontal="center"/>
    </xf>
    <xf numFmtId="0" fontId="15" fillId="6" borderId="126" xfId="0" applyFont="1" applyFill="1" applyBorder="1" applyAlignment="1">
      <alignment horizontal="center"/>
    </xf>
    <xf numFmtId="0" fontId="15" fillId="6" borderId="127" xfId="0" applyFont="1" applyFill="1" applyBorder="1" applyAlignment="1">
      <alignment horizontal="center"/>
    </xf>
    <xf numFmtId="0" fontId="8" fillId="2" borderId="4" xfId="0" applyFont="1" applyFill="1" applyBorder="1" applyAlignment="1">
      <alignment horizontal="center" vertical="top"/>
    </xf>
    <xf numFmtId="0" fontId="8" fillId="2" borderId="8" xfId="0" applyFont="1" applyFill="1" applyBorder="1" applyAlignment="1">
      <alignment horizontal="center" vertical="top"/>
    </xf>
    <xf numFmtId="181" fontId="11" fillId="0" borderId="128" xfId="2" applyNumberFormat="1" applyFont="1" applyFill="1" applyBorder="1" applyAlignment="1">
      <alignment horizontal="center" vertical="top" wrapText="1"/>
    </xf>
    <xf numFmtId="181" fontId="11" fillId="0" borderId="129" xfId="2" applyNumberFormat="1" applyFont="1" applyFill="1" applyBorder="1" applyAlignment="1">
      <alignment horizontal="center" vertical="top" wrapText="1"/>
    </xf>
    <xf numFmtId="38" fontId="17" fillId="4" borderId="80" xfId="2" applyFont="1" applyFill="1" applyBorder="1" applyAlignment="1">
      <alignment horizontal="right" vertical="center"/>
    </xf>
    <xf numFmtId="38" fontId="17" fillId="4" borderId="61" xfId="2" applyFont="1" applyFill="1" applyBorder="1" applyAlignment="1">
      <alignment horizontal="right" vertical="center"/>
    </xf>
    <xf numFmtId="0" fontId="16" fillId="4" borderId="4" xfId="0" applyFont="1" applyFill="1" applyBorder="1" applyAlignment="1">
      <alignment horizontal="center" vertical="center" wrapText="1"/>
    </xf>
    <xf numFmtId="0" fontId="16" fillId="4" borderId="22" xfId="0" applyFont="1" applyFill="1" applyBorder="1" applyAlignment="1">
      <alignment horizontal="center" vertical="center"/>
    </xf>
    <xf numFmtId="38" fontId="17" fillId="4" borderId="4" xfId="2" applyFont="1" applyFill="1" applyBorder="1" applyAlignment="1">
      <alignment horizontal="right" vertical="center"/>
    </xf>
    <xf numFmtId="38" fontId="17" fillId="4" borderId="22" xfId="2" applyFont="1" applyFill="1" applyBorder="1" applyAlignment="1">
      <alignment horizontal="right" vertical="center"/>
    </xf>
    <xf numFmtId="0" fontId="22" fillId="0" borderId="0" xfId="0" applyFont="1" applyFill="1" applyBorder="1" applyAlignment="1">
      <alignment horizontal="left" vertical="top" wrapText="1"/>
    </xf>
    <xf numFmtId="0" fontId="8" fillId="0" borderId="5" xfId="0" applyFont="1" applyBorder="1" applyAlignment="1">
      <alignment horizontal="left" vertical="top"/>
    </xf>
    <xf numFmtId="0" fontId="8" fillId="0" borderId="73" xfId="0" applyFont="1" applyBorder="1" applyAlignment="1">
      <alignment horizontal="left" vertical="top"/>
    </xf>
    <xf numFmtId="0" fontId="8" fillId="0" borderId="9" xfId="0" applyFont="1" applyBorder="1" applyAlignment="1">
      <alignment horizontal="left" vertical="top"/>
    </xf>
    <xf numFmtId="0" fontId="8" fillId="0" borderId="58" xfId="0" applyFont="1" applyBorder="1" applyAlignment="1">
      <alignment horizontal="left" vertical="top"/>
    </xf>
    <xf numFmtId="0" fontId="22" fillId="0" borderId="34" xfId="0" applyFont="1" applyBorder="1"/>
    <xf numFmtId="178" fontId="17" fillId="8" borderId="108" xfId="0" applyNumberFormat="1" applyFont="1" applyFill="1" applyBorder="1" applyAlignment="1">
      <alignment horizontal="right" vertical="center"/>
    </xf>
    <xf numFmtId="178" fontId="17" fillId="8" borderId="61" xfId="0" applyNumberFormat="1" applyFont="1" applyFill="1" applyBorder="1" applyAlignment="1">
      <alignment horizontal="right" vertical="center"/>
    </xf>
    <xf numFmtId="0" fontId="8" fillId="0" borderId="0" xfId="0" applyFont="1" applyBorder="1" applyAlignment="1">
      <alignment horizontal="left" vertical="top" wrapText="1"/>
    </xf>
    <xf numFmtId="0" fontId="8" fillId="0" borderId="14" xfId="0" applyFont="1" applyBorder="1" applyAlignment="1">
      <alignment horizontal="left" vertical="top" wrapText="1"/>
    </xf>
    <xf numFmtId="38" fontId="17" fillId="4" borderId="68" xfId="2" applyFont="1" applyFill="1" applyBorder="1" applyAlignment="1">
      <alignment horizontal="right" vertical="center"/>
    </xf>
    <xf numFmtId="38" fontId="17" fillId="4" borderId="121" xfId="2" applyFont="1" applyFill="1" applyBorder="1" applyAlignment="1">
      <alignment horizontal="right" vertical="center"/>
    </xf>
    <xf numFmtId="38" fontId="17" fillId="4" borderId="117" xfId="2" applyFont="1" applyFill="1" applyBorder="1" applyAlignment="1">
      <alignment horizontal="right" vertical="center"/>
    </xf>
    <xf numFmtId="38" fontId="17" fillId="4" borderId="3" xfId="2" applyFont="1" applyFill="1" applyBorder="1" applyAlignment="1">
      <alignment horizontal="right" vertical="center"/>
    </xf>
    <xf numFmtId="0" fontId="14" fillId="0" borderId="16" xfId="0" applyFont="1" applyBorder="1" applyAlignment="1">
      <alignment horizontal="right" vertical="center"/>
    </xf>
    <xf numFmtId="0" fontId="16" fillId="6" borderId="106" xfId="0" applyFont="1" applyFill="1" applyBorder="1" applyAlignment="1">
      <alignment horizontal="center" vertical="center"/>
    </xf>
    <xf numFmtId="0" fontId="16" fillId="6" borderId="121" xfId="0" applyFont="1" applyFill="1" applyBorder="1" applyAlignment="1">
      <alignment horizontal="center" vertical="center"/>
    </xf>
    <xf numFmtId="0" fontId="16" fillId="6" borderId="32" xfId="0" applyFont="1" applyFill="1" applyBorder="1" applyAlignment="1">
      <alignment horizontal="center" vertical="center" wrapText="1"/>
    </xf>
    <xf numFmtId="0" fontId="16" fillId="6" borderId="3" xfId="0" applyFont="1" applyFill="1" applyBorder="1" applyAlignment="1">
      <alignment horizontal="center" vertical="center"/>
    </xf>
    <xf numFmtId="0" fontId="16" fillId="6" borderId="26" xfId="0" applyFont="1" applyFill="1" applyBorder="1" applyAlignment="1">
      <alignment horizontal="center" vertical="center" wrapText="1"/>
    </xf>
    <xf numFmtId="0" fontId="16" fillId="6" borderId="22" xfId="0" applyFont="1" applyFill="1" applyBorder="1" applyAlignment="1">
      <alignment horizontal="center" vertical="center"/>
    </xf>
    <xf numFmtId="0" fontId="16" fillId="6" borderId="108" xfId="0" applyFont="1" applyFill="1" applyBorder="1" applyAlignment="1">
      <alignment horizontal="center" vertical="center" wrapText="1"/>
    </xf>
    <xf numFmtId="0" fontId="16" fillId="6" borderId="61" xfId="0" applyFont="1" applyFill="1" applyBorder="1" applyAlignment="1">
      <alignment horizontal="center" vertical="center"/>
    </xf>
    <xf numFmtId="38" fontId="17" fillId="7" borderId="10" xfId="2" applyFont="1" applyFill="1" applyBorder="1" applyAlignment="1">
      <alignment horizontal="right" vertical="center"/>
    </xf>
    <xf numFmtId="38" fontId="17" fillId="7" borderId="8" xfId="2" applyFont="1" applyFill="1" applyBorder="1" applyAlignment="1">
      <alignment horizontal="right" vertical="center"/>
    </xf>
    <xf numFmtId="38" fontId="17" fillId="7" borderId="52" xfId="2" applyFont="1" applyFill="1" applyBorder="1" applyAlignment="1">
      <alignment horizontal="right" vertical="center"/>
    </xf>
    <xf numFmtId="38" fontId="17" fillId="7" borderId="59" xfId="2" applyFont="1" applyFill="1" applyBorder="1" applyAlignment="1">
      <alignment horizontal="right" vertical="center"/>
    </xf>
    <xf numFmtId="0" fontId="16" fillId="7" borderId="0" xfId="0" applyFont="1" applyFill="1" applyBorder="1" applyAlignment="1">
      <alignment horizontal="center" vertical="center" wrapText="1"/>
    </xf>
    <xf numFmtId="0" fontId="16" fillId="7" borderId="9" xfId="0" applyFont="1" applyFill="1" applyBorder="1" applyAlignment="1">
      <alignment horizontal="center" vertical="center"/>
    </xf>
    <xf numFmtId="38" fontId="17" fillId="7" borderId="33" xfId="2" applyFont="1" applyFill="1" applyBorder="1" applyAlignment="1">
      <alignment horizontal="right" vertical="center"/>
    </xf>
    <xf numFmtId="38" fontId="17" fillId="7" borderId="69" xfId="2" applyFont="1" applyFill="1" applyBorder="1" applyAlignment="1">
      <alignment horizontal="right" vertical="center"/>
    </xf>
    <xf numFmtId="38" fontId="17" fillId="7" borderId="2" xfId="2" applyFont="1" applyFill="1" applyBorder="1" applyAlignment="1">
      <alignment horizontal="right" vertical="center"/>
    </xf>
    <xf numFmtId="38" fontId="17" fillId="7" borderId="12" xfId="2" applyFont="1" applyFill="1" applyBorder="1" applyAlignment="1">
      <alignment horizontal="right" vertical="center"/>
    </xf>
    <xf numFmtId="0" fontId="16" fillId="3" borderId="5" xfId="0" applyFont="1" applyFill="1" applyBorder="1" applyAlignment="1">
      <alignment horizontal="center" vertical="center" wrapText="1"/>
    </xf>
    <xf numFmtId="0" fontId="16" fillId="3" borderId="9" xfId="0" applyFont="1" applyFill="1" applyBorder="1" applyAlignment="1">
      <alignment horizontal="center" vertical="center"/>
    </xf>
    <xf numFmtId="38" fontId="17" fillId="3" borderId="68" xfId="2" applyFont="1" applyFill="1" applyBorder="1" applyAlignment="1">
      <alignment horizontal="right" vertical="center"/>
    </xf>
    <xf numFmtId="38" fontId="17" fillId="3" borderId="69" xfId="2" applyFont="1" applyFill="1" applyBorder="1" applyAlignment="1">
      <alignment horizontal="right" vertical="center"/>
    </xf>
    <xf numFmtId="38" fontId="17" fillId="3" borderId="117" xfId="2" applyFont="1" applyFill="1" applyBorder="1" applyAlignment="1">
      <alignment horizontal="right" vertical="center"/>
    </xf>
    <xf numFmtId="38" fontId="17" fillId="3" borderId="12" xfId="2" applyFont="1" applyFill="1" applyBorder="1" applyAlignment="1">
      <alignment horizontal="right" vertical="center"/>
    </xf>
    <xf numFmtId="38" fontId="17" fillId="3" borderId="80" xfId="2" applyFont="1" applyFill="1" applyBorder="1" applyAlignment="1">
      <alignment horizontal="right" vertical="center"/>
    </xf>
    <xf numFmtId="38" fontId="17" fillId="3" borderId="59" xfId="2" applyFont="1" applyFill="1" applyBorder="1" applyAlignment="1">
      <alignment horizontal="right" vertical="center"/>
    </xf>
    <xf numFmtId="38" fontId="17" fillId="3" borderId="4" xfId="2" applyFont="1" applyFill="1" applyBorder="1" applyAlignment="1">
      <alignment horizontal="right" vertical="center"/>
    </xf>
    <xf numFmtId="38" fontId="17" fillId="3" borderId="8" xfId="2" applyFont="1" applyFill="1" applyBorder="1" applyAlignment="1">
      <alignment horizontal="right" vertical="center"/>
    </xf>
    <xf numFmtId="0" fontId="14" fillId="0" borderId="0" xfId="0" applyFont="1" applyBorder="1" applyAlignment="1">
      <alignment horizontal="right"/>
    </xf>
    <xf numFmtId="0" fontId="16" fillId="8" borderId="19"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6" fillId="8" borderId="13"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22" fillId="0" borderId="20" xfId="0" applyFont="1" applyFill="1" applyBorder="1" applyAlignment="1">
      <alignment horizontal="left" vertical="top"/>
    </xf>
    <xf numFmtId="0" fontId="22" fillId="0" borderId="20" xfId="0" applyFont="1" applyBorder="1" applyAlignment="1">
      <alignment horizontal="justify" vertical="top" wrapText="1"/>
    </xf>
    <xf numFmtId="0" fontId="22" fillId="0" borderId="0" xfId="0" applyFont="1" applyAlignment="1">
      <alignment horizontal="justify" vertical="top" wrapText="1"/>
    </xf>
    <xf numFmtId="38" fontId="17" fillId="10" borderId="108" xfId="2" applyFont="1" applyFill="1" applyBorder="1" applyAlignment="1">
      <alignment horizontal="right" vertical="center"/>
    </xf>
    <xf numFmtId="38" fontId="17" fillId="10" borderId="59" xfId="2" applyFont="1" applyFill="1" applyBorder="1" applyAlignment="1">
      <alignment horizontal="right" vertical="center"/>
    </xf>
    <xf numFmtId="0" fontId="16" fillId="9" borderId="5" xfId="0" applyFont="1" applyFill="1" applyBorder="1" applyAlignment="1">
      <alignment horizontal="center" vertical="center" wrapText="1"/>
    </xf>
    <xf numFmtId="0" fontId="16" fillId="9" borderId="16" xfId="0" applyFont="1" applyFill="1" applyBorder="1" applyAlignment="1">
      <alignment horizontal="center" vertical="center"/>
    </xf>
    <xf numFmtId="38" fontId="17" fillId="9" borderId="68" xfId="2" applyFont="1" applyFill="1" applyBorder="1" applyAlignment="1">
      <alignment horizontal="right" vertical="center"/>
    </xf>
    <xf numFmtId="38" fontId="17" fillId="9" borderId="121" xfId="2" applyFont="1" applyFill="1" applyBorder="1" applyAlignment="1">
      <alignment horizontal="right" vertical="center"/>
    </xf>
    <xf numFmtId="38" fontId="17" fillId="9" borderId="117" xfId="2" applyFont="1" applyFill="1" applyBorder="1" applyAlignment="1">
      <alignment horizontal="right" vertical="center"/>
    </xf>
    <xf numFmtId="38" fontId="17" fillId="9" borderId="3" xfId="2" applyFont="1" applyFill="1" applyBorder="1" applyAlignment="1">
      <alignment horizontal="right" vertical="center"/>
    </xf>
    <xf numFmtId="38" fontId="17" fillId="9" borderId="4" xfId="2" applyFont="1" applyFill="1" applyBorder="1" applyAlignment="1">
      <alignment horizontal="right" vertical="center"/>
    </xf>
    <xf numFmtId="38" fontId="17" fillId="9" borderId="22" xfId="2" applyFont="1" applyFill="1" applyBorder="1" applyAlignment="1">
      <alignment horizontal="right" vertical="center"/>
    </xf>
    <xf numFmtId="38" fontId="17" fillId="9" borderId="80" xfId="2" applyFont="1" applyFill="1" applyBorder="1" applyAlignment="1">
      <alignment horizontal="right" vertical="center"/>
    </xf>
    <xf numFmtId="38" fontId="17" fillId="9" borderId="61" xfId="2" applyFont="1" applyFill="1" applyBorder="1" applyAlignment="1">
      <alignment horizontal="right" vertical="center"/>
    </xf>
    <xf numFmtId="0" fontId="16" fillId="10" borderId="20" xfId="0" applyFont="1" applyFill="1" applyBorder="1" applyAlignment="1">
      <alignment horizontal="center" vertical="center" wrapText="1"/>
    </xf>
    <xf numFmtId="0" fontId="16" fillId="10" borderId="9" xfId="0" applyFont="1" applyFill="1" applyBorder="1" applyAlignment="1">
      <alignment horizontal="center" vertical="center"/>
    </xf>
    <xf numFmtId="38" fontId="17" fillId="10" borderId="106" xfId="2" applyFont="1" applyFill="1" applyBorder="1" applyAlignment="1">
      <alignment horizontal="right" vertical="center"/>
    </xf>
    <xf numFmtId="38" fontId="17" fillId="10" borderId="69" xfId="2" applyFont="1" applyFill="1" applyBorder="1" applyAlignment="1">
      <alignment horizontal="right" vertical="center"/>
    </xf>
    <xf numFmtId="38" fontId="17" fillId="10" borderId="32" xfId="2" applyFont="1" applyFill="1" applyBorder="1" applyAlignment="1">
      <alignment horizontal="right" vertical="center"/>
    </xf>
    <xf numFmtId="38" fontId="17" fillId="10" borderId="12" xfId="2" applyFont="1" applyFill="1" applyBorder="1" applyAlignment="1">
      <alignment horizontal="right" vertical="center"/>
    </xf>
    <xf numFmtId="38" fontId="17" fillId="10" borderId="26" xfId="2" applyFont="1" applyFill="1" applyBorder="1" applyAlignment="1">
      <alignment horizontal="right" vertical="center"/>
    </xf>
    <xf numFmtId="38" fontId="17" fillId="10" borderId="8" xfId="2" applyFont="1" applyFill="1" applyBorder="1" applyAlignment="1">
      <alignment horizontal="right" vertical="center"/>
    </xf>
    <xf numFmtId="0" fontId="16" fillId="8" borderId="4" xfId="0" applyFont="1" applyFill="1" applyBorder="1" applyAlignment="1">
      <alignment horizontal="center" vertical="center" textRotation="255"/>
    </xf>
    <xf numFmtId="0" fontId="0" fillId="8" borderId="5" xfId="0" applyFill="1" applyBorder="1"/>
    <xf numFmtId="0" fontId="0" fillId="8" borderId="10" xfId="0" applyFill="1" applyBorder="1"/>
    <xf numFmtId="0" fontId="0" fillId="8" borderId="0" xfId="0" applyFill="1" applyBorder="1"/>
    <xf numFmtId="0" fontId="0" fillId="8" borderId="8" xfId="0" applyFill="1" applyBorder="1"/>
    <xf numFmtId="0" fontId="0" fillId="8" borderId="9" xfId="0" applyFill="1" applyBorder="1"/>
    <xf numFmtId="38" fontId="16" fillId="7" borderId="0" xfId="2" applyFont="1" applyFill="1" applyBorder="1" applyAlignment="1">
      <alignment horizontal="right"/>
    </xf>
    <xf numFmtId="0" fontId="10" fillId="0" borderId="20" xfId="0" applyFont="1" applyBorder="1" applyAlignment="1">
      <alignment vertical="top"/>
    </xf>
    <xf numFmtId="0" fontId="10" fillId="0" borderId="0" xfId="0" applyFont="1" applyBorder="1" applyAlignment="1">
      <alignment vertical="top"/>
    </xf>
    <xf numFmtId="38" fontId="16" fillId="0" borderId="0" xfId="2" applyNumberFormat="1" applyFont="1" applyFill="1" applyBorder="1" applyAlignment="1">
      <alignment horizontal="right" vertical="center"/>
    </xf>
    <xf numFmtId="0" fontId="16" fillId="8" borderId="5" xfId="0" applyFont="1" applyFill="1" applyBorder="1" applyAlignment="1">
      <alignment horizontal="center" vertical="center" textRotation="255"/>
    </xf>
    <xf numFmtId="0" fontId="16" fillId="8" borderId="10" xfId="0" applyFont="1" applyFill="1" applyBorder="1" applyAlignment="1">
      <alignment horizontal="center" vertical="center" textRotation="255"/>
    </xf>
    <xf numFmtId="0" fontId="16" fillId="8" borderId="0" xfId="0" applyFont="1" applyFill="1" applyBorder="1" applyAlignment="1">
      <alignment horizontal="center" vertical="center" textRotation="255"/>
    </xf>
    <xf numFmtId="0" fontId="16" fillId="8" borderId="8" xfId="0" applyFont="1" applyFill="1" applyBorder="1" applyAlignment="1">
      <alignment horizontal="center" vertical="center" textRotation="255"/>
    </xf>
    <xf numFmtId="0" fontId="16" fillId="8" borderId="9" xfId="0" applyFont="1" applyFill="1" applyBorder="1" applyAlignment="1">
      <alignment horizontal="center" vertical="center" textRotation="255"/>
    </xf>
    <xf numFmtId="38" fontId="16" fillId="7" borderId="0" xfId="2" applyNumberFormat="1" applyFont="1" applyFill="1" applyBorder="1" applyAlignment="1">
      <alignment horizontal="right" vertical="center"/>
    </xf>
    <xf numFmtId="38" fontId="16" fillId="9" borderId="15" xfId="2" applyFont="1" applyFill="1" applyBorder="1" applyAlignment="1">
      <alignment horizontal="right"/>
    </xf>
    <xf numFmtId="38" fontId="16" fillId="9" borderId="16" xfId="2" applyFont="1" applyFill="1" applyBorder="1" applyAlignment="1">
      <alignment horizontal="right"/>
    </xf>
    <xf numFmtId="38" fontId="16" fillId="0" borderId="0" xfId="2" applyNumberFormat="1" applyFont="1" applyFill="1" applyBorder="1" applyAlignment="1">
      <alignment horizontal="right"/>
    </xf>
    <xf numFmtId="38" fontId="16" fillId="7" borderId="0" xfId="2" applyNumberFormat="1" applyFont="1" applyFill="1" applyBorder="1" applyAlignment="1">
      <alignment horizontal="right"/>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73" xfId="0" applyFont="1" applyBorder="1" applyAlignment="1">
      <alignment horizontal="center" vertical="center"/>
    </xf>
    <xf numFmtId="38" fontId="16" fillId="3" borderId="16" xfId="2" applyNumberFormat="1" applyFont="1" applyFill="1" applyBorder="1" applyAlignment="1">
      <alignment horizontal="right" vertical="center"/>
    </xf>
    <xf numFmtId="38" fontId="16" fillId="4" borderId="15" xfId="2" applyNumberFormat="1" applyFont="1" applyFill="1" applyBorder="1" applyAlignment="1">
      <alignment horizontal="right" vertical="center"/>
    </xf>
    <xf numFmtId="38" fontId="16" fillId="4" borderId="16" xfId="2" applyNumberFormat="1" applyFont="1" applyFill="1" applyBorder="1" applyAlignment="1">
      <alignment horizontal="right" vertical="center"/>
    </xf>
    <xf numFmtId="38" fontId="16" fillId="10" borderId="16" xfId="2" applyFont="1" applyFill="1" applyBorder="1" applyAlignment="1">
      <alignment horizontal="right"/>
    </xf>
    <xf numFmtId="0" fontId="14" fillId="0" borderId="0" xfId="0" applyFont="1" applyBorder="1" applyAlignment="1">
      <alignment horizontal="justify" vertical="top" wrapText="1"/>
    </xf>
    <xf numFmtId="0" fontId="14" fillId="0" borderId="16" xfId="0" applyFont="1" applyBorder="1" applyAlignment="1">
      <alignment horizontal="justify" vertical="top" wrapText="1"/>
    </xf>
    <xf numFmtId="38" fontId="16" fillId="3" borderId="16" xfId="2" applyFont="1" applyFill="1" applyBorder="1" applyAlignment="1">
      <alignment horizontal="right"/>
    </xf>
    <xf numFmtId="38" fontId="16" fillId="4" borderId="15" xfId="2" applyFont="1" applyFill="1" applyBorder="1" applyAlignment="1">
      <alignment horizontal="right"/>
    </xf>
    <xf numFmtId="0" fontId="0" fillId="0" borderId="16" xfId="0" applyBorder="1"/>
    <xf numFmtId="181" fontId="8" fillId="0" borderId="16" xfId="2" applyNumberFormat="1" applyFont="1" applyBorder="1" applyAlignment="1">
      <alignment horizontal="right"/>
    </xf>
    <xf numFmtId="0" fontId="8" fillId="0" borderId="10" xfId="0" applyFont="1" applyFill="1" applyBorder="1" applyAlignment="1">
      <alignment horizontal="center"/>
    </xf>
    <xf numFmtId="0" fontId="8" fillId="0" borderId="0" xfId="0" applyFont="1" applyFill="1" applyBorder="1" applyAlignment="1">
      <alignment horizontal="center"/>
    </xf>
    <xf numFmtId="181" fontId="8" fillId="0" borderId="8" xfId="2" applyNumberFormat="1" applyFont="1" applyFill="1" applyBorder="1" applyAlignment="1">
      <alignment horizontal="center"/>
    </xf>
    <xf numFmtId="181" fontId="8" fillId="0" borderId="9" xfId="2" applyNumberFormat="1" applyFont="1" applyFill="1" applyBorder="1" applyAlignment="1">
      <alignment horizontal="center"/>
    </xf>
    <xf numFmtId="0" fontId="10" fillId="0" borderId="0" xfId="0" applyFont="1" applyAlignment="1">
      <alignment horizontal="left" vertical="center"/>
    </xf>
    <xf numFmtId="0" fontId="22" fillId="0" borderId="19" xfId="0" applyFont="1" applyBorder="1" applyAlignment="1">
      <alignment horizontal="justify" vertical="center" wrapText="1"/>
    </xf>
    <xf numFmtId="0" fontId="22" fillId="0" borderId="13" xfId="0" applyFont="1" applyBorder="1" applyAlignment="1">
      <alignment horizontal="justify" vertical="center" wrapText="1"/>
    </xf>
    <xf numFmtId="0" fontId="22" fillId="0" borderId="1" xfId="0" applyFont="1" applyBorder="1" applyAlignment="1">
      <alignment horizontal="justify" vertical="center" wrapText="1"/>
    </xf>
    <xf numFmtId="0" fontId="22" fillId="0" borderId="14" xfId="0" applyFont="1" applyBorder="1" applyAlignment="1">
      <alignment horizontal="justify" vertical="center" wrapText="1"/>
    </xf>
    <xf numFmtId="0" fontId="22" fillId="0" borderId="15" xfId="0" applyFont="1" applyBorder="1" applyAlignment="1">
      <alignment horizontal="justify" vertical="center" wrapText="1"/>
    </xf>
    <xf numFmtId="0" fontId="22" fillId="0" borderId="17" xfId="0" applyFont="1" applyBorder="1" applyAlignment="1">
      <alignment horizontal="justify" vertical="center" wrapText="1"/>
    </xf>
    <xf numFmtId="0" fontId="8" fillId="0" borderId="52" xfId="0" applyFont="1" applyBorder="1" applyAlignment="1">
      <alignment horizontal="center" wrapText="1"/>
    </xf>
    <xf numFmtId="0" fontId="8" fillId="0" borderId="52" xfId="0" applyFont="1" applyBorder="1" applyAlignment="1">
      <alignment horizontal="center"/>
    </xf>
    <xf numFmtId="0" fontId="8" fillId="11" borderId="1" xfId="0" applyFont="1" applyFill="1" applyBorder="1" applyAlignment="1">
      <alignment horizontal="center" wrapText="1"/>
    </xf>
    <xf numFmtId="0" fontId="8" fillId="11" borderId="0" xfId="0" applyFont="1" applyFill="1" applyBorder="1" applyAlignment="1">
      <alignment horizontal="center"/>
    </xf>
    <xf numFmtId="0" fontId="8" fillId="11" borderId="1" xfId="0" applyFont="1" applyFill="1" applyBorder="1" applyAlignment="1">
      <alignment horizontal="center"/>
    </xf>
    <xf numFmtId="0" fontId="8" fillId="9" borderId="34" xfId="0" applyFont="1" applyFill="1" applyBorder="1" applyAlignment="1">
      <alignment horizontal="left" vertical="top" wrapText="1"/>
    </xf>
    <xf numFmtId="0" fontId="8" fillId="9" borderId="36"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121" xfId="0" applyFont="1" applyFill="1" applyBorder="1" applyAlignment="1">
      <alignment horizontal="left" vertical="top" wrapText="1"/>
    </xf>
    <xf numFmtId="0" fontId="8" fillId="0" borderId="0" xfId="0" applyFont="1" applyAlignment="1">
      <alignment horizontal="right"/>
    </xf>
    <xf numFmtId="0" fontId="9" fillId="8" borderId="100" xfId="0" applyFont="1" applyFill="1" applyBorder="1" applyAlignment="1">
      <alignment horizontal="center"/>
    </xf>
    <xf numFmtId="0" fontId="9" fillId="8" borderId="21" xfId="0" applyFont="1" applyFill="1" applyBorder="1" applyAlignment="1">
      <alignment horizontal="center"/>
    </xf>
    <xf numFmtId="0" fontId="9" fillId="8" borderId="19" xfId="0" applyFont="1" applyFill="1" applyBorder="1" applyAlignment="1">
      <alignment horizontal="center"/>
    </xf>
    <xf numFmtId="0" fontId="9" fillId="8" borderId="20" xfId="0" applyFont="1" applyFill="1" applyBorder="1" applyAlignment="1">
      <alignment horizontal="center"/>
    </xf>
    <xf numFmtId="0" fontId="9" fillId="8" borderId="23" xfId="0" applyFont="1" applyFill="1" applyBorder="1" applyAlignment="1">
      <alignment horizontal="center"/>
    </xf>
    <xf numFmtId="0" fontId="9" fillId="8" borderId="13" xfId="0" applyFont="1" applyFill="1" applyBorder="1" applyAlignment="1">
      <alignment horizontal="center"/>
    </xf>
    <xf numFmtId="0" fontId="8" fillId="10" borderId="18" xfId="0" applyFont="1" applyFill="1" applyBorder="1" applyAlignment="1">
      <alignment horizontal="left" vertical="top" wrapText="1"/>
    </xf>
    <xf numFmtId="0" fontId="8" fillId="10" borderId="35" xfId="0" applyFont="1" applyFill="1" applyBorder="1" applyAlignment="1">
      <alignment horizontal="left" vertical="top" wrapText="1"/>
    </xf>
    <xf numFmtId="0" fontId="8" fillId="9" borderId="10" xfId="0" applyFont="1" applyFill="1" applyBorder="1" applyAlignment="1">
      <alignment horizontal="left" vertical="top" wrapText="1"/>
    </xf>
    <xf numFmtId="0" fontId="8" fillId="9" borderId="22" xfId="0" applyFont="1" applyFill="1" applyBorder="1" applyAlignment="1">
      <alignment horizontal="left" vertical="top" wrapText="1"/>
    </xf>
    <xf numFmtId="181" fontId="8" fillId="4" borderId="34" xfId="2" applyNumberFormat="1" applyFont="1" applyFill="1" applyBorder="1" applyAlignment="1">
      <alignment horizontal="left" vertical="top" wrapText="1"/>
    </xf>
    <xf numFmtId="181" fontId="8" fillId="4" borderId="36" xfId="2" applyNumberFormat="1" applyFont="1" applyFill="1" applyBorder="1" applyAlignment="1">
      <alignment horizontal="left" vertical="top" wrapText="1"/>
    </xf>
    <xf numFmtId="181" fontId="8" fillId="3" borderId="2" xfId="2" applyNumberFormat="1" applyFont="1" applyFill="1"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xf numFmtId="181" fontId="8" fillId="0" borderId="18" xfId="2" applyNumberFormat="1" applyFont="1" applyBorder="1" applyAlignment="1">
      <alignment horizontal="left" vertical="top" wrapText="1"/>
    </xf>
    <xf numFmtId="181" fontId="8" fillId="0" borderId="35" xfId="2" applyNumberFormat="1" applyFont="1" applyBorder="1" applyAlignment="1">
      <alignment horizontal="left" vertical="top" wrapText="1"/>
    </xf>
    <xf numFmtId="181" fontId="8" fillId="0" borderId="2" xfId="2" applyNumberFormat="1" applyFont="1" applyFill="1" applyBorder="1" applyAlignment="1">
      <alignment horizontal="center" vertical="top" wrapText="1"/>
    </xf>
    <xf numFmtId="181" fontId="8" fillId="0" borderId="2" xfId="2" applyNumberFormat="1" applyFont="1" applyFill="1" applyBorder="1" applyAlignment="1">
      <alignment horizontal="center" vertical="top"/>
    </xf>
    <xf numFmtId="181" fontId="8" fillId="7" borderId="72" xfId="2" applyNumberFormat="1" applyFont="1" applyFill="1" applyBorder="1" applyAlignment="1">
      <alignment horizontal="center" vertical="top" wrapText="1"/>
    </xf>
    <xf numFmtId="181" fontId="8" fillId="7" borderId="18" xfId="2" applyNumberFormat="1" applyFont="1" applyFill="1" applyBorder="1" applyAlignment="1">
      <alignment horizontal="center" vertical="top" wrapText="1"/>
    </xf>
    <xf numFmtId="181" fontId="9" fillId="8" borderId="100" xfId="2" applyNumberFormat="1" applyFont="1" applyFill="1" applyBorder="1" applyAlignment="1">
      <alignment horizontal="center"/>
    </xf>
    <xf numFmtId="181" fontId="9" fillId="8" borderId="21" xfId="2" applyNumberFormat="1" applyFont="1" applyFill="1" applyBorder="1" applyAlignment="1">
      <alignment horizontal="center"/>
    </xf>
    <xf numFmtId="181" fontId="9" fillId="8" borderId="23" xfId="2" applyNumberFormat="1" applyFont="1" applyFill="1" applyBorder="1" applyAlignment="1">
      <alignment horizontal="center"/>
    </xf>
    <xf numFmtId="0" fontId="8" fillId="0" borderId="19" xfId="0" applyFont="1" applyBorder="1" applyAlignment="1">
      <alignment horizontal="left" vertical="center" wrapText="1"/>
    </xf>
    <xf numFmtId="0" fontId="8" fillId="0" borderId="1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181" fontId="8" fillId="3" borderId="68" xfId="2" applyNumberFormat="1" applyFont="1" applyFill="1" applyBorder="1" applyAlignment="1">
      <alignment horizontal="center" vertical="top" wrapText="1"/>
    </xf>
    <xf numFmtId="181" fontId="8" fillId="3" borderId="2" xfId="2" applyNumberFormat="1" applyFont="1" applyFill="1" applyBorder="1" applyAlignment="1">
      <alignment horizontal="center" vertical="top" wrapText="1"/>
    </xf>
    <xf numFmtId="181" fontId="8" fillId="3" borderId="2" xfId="2" applyNumberFormat="1" applyFont="1" applyFill="1" applyBorder="1" applyAlignment="1">
      <alignment horizontal="center" vertical="top"/>
    </xf>
    <xf numFmtId="181" fontId="8" fillId="4" borderId="73" xfId="2" applyNumberFormat="1" applyFont="1" applyFill="1" applyBorder="1" applyAlignment="1">
      <alignment horizontal="center" vertical="top" wrapText="1"/>
    </xf>
    <xf numFmtId="181" fontId="8" fillId="4" borderId="34" xfId="2" applyNumberFormat="1" applyFont="1" applyFill="1" applyBorder="1" applyAlignment="1">
      <alignment horizontal="center" vertical="top" wrapText="1"/>
    </xf>
    <xf numFmtId="181" fontId="8" fillId="4" borderId="34" xfId="2" applyNumberFormat="1" applyFont="1" applyFill="1" applyBorder="1" applyAlignment="1">
      <alignment horizontal="center" vertical="top"/>
    </xf>
    <xf numFmtId="49" fontId="8" fillId="11" borderId="34" xfId="0" applyNumberFormat="1" applyFont="1" applyFill="1" applyBorder="1" applyAlignment="1">
      <alignment horizontal="center" vertical="center" wrapText="1"/>
    </xf>
    <xf numFmtId="49" fontId="8" fillId="11" borderId="36" xfId="0" applyNumberFormat="1" applyFont="1" applyFill="1" applyBorder="1" applyAlignment="1">
      <alignment horizontal="center" vertical="center" wrapText="1"/>
    </xf>
    <xf numFmtId="181" fontId="8" fillId="0" borderId="2" xfId="2" applyNumberFormat="1" applyFont="1" applyBorder="1" applyAlignment="1">
      <alignment horizontal="center" vertical="top" wrapText="1"/>
    </xf>
    <xf numFmtId="181" fontId="8" fillId="0" borderId="2" xfId="2" applyNumberFormat="1" applyFont="1" applyBorder="1" applyAlignment="1">
      <alignment horizontal="center" vertical="top"/>
    </xf>
    <xf numFmtId="0" fontId="8" fillId="11" borderId="117" xfId="0" applyFont="1" applyFill="1" applyBorder="1" applyAlignment="1">
      <alignment horizontal="center" vertical="top" wrapText="1"/>
    </xf>
    <xf numFmtId="0" fontId="8" fillId="11" borderId="2" xfId="0" applyFont="1" applyFill="1" applyBorder="1" applyAlignment="1">
      <alignment horizontal="center" vertical="top" wrapText="1"/>
    </xf>
    <xf numFmtId="0" fontId="8" fillId="11" borderId="117" xfId="0" applyFont="1" applyFill="1" applyBorder="1" applyAlignment="1">
      <alignment horizontal="center" vertical="center" wrapText="1"/>
    </xf>
    <xf numFmtId="0" fontId="8" fillId="11" borderId="2" xfId="0" applyFont="1" applyFill="1" applyBorder="1" applyAlignment="1">
      <alignment horizontal="center" vertical="center" wrapText="1"/>
    </xf>
    <xf numFmtId="182" fontId="8" fillId="11" borderId="32" xfId="2" applyNumberFormat="1" applyFont="1" applyFill="1" applyBorder="1" applyAlignment="1">
      <alignment horizontal="right" vertical="center"/>
    </xf>
    <xf numFmtId="182" fontId="8" fillId="11" borderId="2" xfId="2" applyNumberFormat="1" applyFont="1" applyFill="1" applyBorder="1" applyAlignment="1">
      <alignment horizontal="right" vertical="center"/>
    </xf>
    <xf numFmtId="182" fontId="8" fillId="11" borderId="3" xfId="2" applyNumberFormat="1" applyFont="1" applyFill="1" applyBorder="1" applyAlignment="1">
      <alignment horizontal="right" vertical="center"/>
    </xf>
    <xf numFmtId="0" fontId="8" fillId="11" borderId="2" xfId="0" applyFont="1" applyFill="1" applyBorder="1" applyAlignment="1">
      <alignment horizontal="left" vertical="top" wrapText="1"/>
    </xf>
    <xf numFmtId="0" fontId="8" fillId="11" borderId="3" xfId="0" applyFont="1" applyFill="1" applyBorder="1" applyAlignment="1">
      <alignment horizontal="left" vertical="top" wrapText="1"/>
    </xf>
    <xf numFmtId="181" fontId="8" fillId="0" borderId="34" xfId="2" applyNumberFormat="1" applyFont="1" applyBorder="1" applyAlignment="1">
      <alignment horizontal="center" vertical="top" wrapText="1"/>
    </xf>
    <xf numFmtId="181" fontId="8" fillId="0" borderId="34" xfId="2" applyNumberFormat="1" applyFont="1" applyBorder="1" applyAlignment="1">
      <alignment horizontal="center" vertical="top"/>
    </xf>
    <xf numFmtId="0" fontId="8" fillId="11" borderId="2" xfId="0" applyFont="1" applyFill="1" applyBorder="1" applyAlignment="1">
      <alignment horizontal="center" vertical="top"/>
    </xf>
    <xf numFmtId="0" fontId="8" fillId="11" borderId="10" xfId="0" applyFont="1" applyFill="1" applyBorder="1" applyAlignment="1">
      <alignment horizontal="center" vertical="top" wrapText="1"/>
    </xf>
    <xf numFmtId="0" fontId="8" fillId="11" borderId="10" xfId="0" applyFont="1" applyFill="1" applyBorder="1" applyAlignment="1">
      <alignment horizontal="center" vertical="top"/>
    </xf>
    <xf numFmtId="181" fontId="8" fillId="7" borderId="18" xfId="2" applyNumberFormat="1" applyFont="1" applyFill="1" applyBorder="1" applyAlignment="1">
      <alignment horizontal="center" vertical="top"/>
    </xf>
    <xf numFmtId="179" fontId="8" fillId="11" borderId="82" xfId="0" applyNumberFormat="1" applyFont="1" applyFill="1" applyBorder="1" applyAlignment="1">
      <alignment horizontal="justify" vertical="top" wrapText="1"/>
    </xf>
    <xf numFmtId="179" fontId="8" fillId="11" borderId="34" xfId="0" applyNumberFormat="1" applyFont="1" applyFill="1" applyBorder="1" applyAlignment="1">
      <alignment horizontal="justify" vertical="top" wrapText="1"/>
    </xf>
    <xf numFmtId="181" fontId="8" fillId="0" borderId="52" xfId="2" applyNumberFormat="1" applyFont="1" applyBorder="1" applyAlignment="1">
      <alignment horizontal="left" vertical="top" wrapText="1"/>
    </xf>
    <xf numFmtId="181" fontId="8" fillId="0" borderId="61" xfId="2" applyNumberFormat="1" applyFont="1" applyBorder="1" applyAlignment="1">
      <alignment horizontal="left" vertical="top" wrapText="1"/>
    </xf>
    <xf numFmtId="181" fontId="8" fillId="4" borderId="74" xfId="2" applyNumberFormat="1" applyFont="1" applyFill="1" applyBorder="1" applyAlignment="1">
      <alignment horizontal="center" vertical="top" wrapText="1"/>
    </xf>
    <xf numFmtId="181" fontId="8" fillId="3" borderId="117" xfId="2" applyNumberFormat="1" applyFont="1" applyFill="1" applyBorder="1" applyAlignment="1">
      <alignment horizontal="center" vertical="top" wrapText="1"/>
    </xf>
    <xf numFmtId="38" fontId="8" fillId="0" borderId="32" xfId="2" applyNumberFormat="1" applyFont="1" applyBorder="1" applyAlignment="1">
      <alignment horizontal="right" vertical="center"/>
    </xf>
    <xf numFmtId="38" fontId="8" fillId="0" borderId="2" xfId="2" applyNumberFormat="1" applyFont="1" applyBorder="1" applyAlignment="1">
      <alignment horizontal="right" vertical="center"/>
    </xf>
    <xf numFmtId="38" fontId="8" fillId="0" borderId="3" xfId="2" applyNumberFormat="1" applyFont="1" applyBorder="1" applyAlignment="1">
      <alignment horizontal="right" vertical="center"/>
    </xf>
    <xf numFmtId="181" fontId="8" fillId="0" borderId="18" xfId="2" applyNumberFormat="1" applyFont="1" applyBorder="1" applyAlignment="1">
      <alignment horizontal="center" vertical="top" wrapText="1"/>
    </xf>
    <xf numFmtId="181" fontId="8" fillId="0" borderId="18" xfId="2" applyNumberFormat="1" applyFont="1" applyBorder="1" applyAlignment="1">
      <alignment horizontal="center" vertical="top"/>
    </xf>
    <xf numFmtId="181" fontId="8" fillId="3" borderId="33" xfId="2" applyNumberFormat="1" applyFont="1" applyFill="1" applyBorder="1" applyAlignment="1">
      <alignment horizontal="center" vertical="top" wrapText="1"/>
    </xf>
    <xf numFmtId="181" fontId="8" fillId="3" borderId="33" xfId="2" applyNumberFormat="1" applyFont="1" applyFill="1" applyBorder="1" applyAlignment="1">
      <alignment horizontal="center" vertical="top"/>
    </xf>
    <xf numFmtId="181" fontId="8" fillId="4" borderId="14" xfId="2" applyNumberFormat="1" applyFont="1" applyFill="1" applyBorder="1" applyAlignment="1">
      <alignment horizontal="center" vertical="top" wrapText="1"/>
    </xf>
    <xf numFmtId="181" fontId="8" fillId="4" borderId="14" xfId="2" applyNumberFormat="1" applyFont="1" applyFill="1" applyBorder="1" applyAlignment="1">
      <alignment horizontal="center" vertical="top"/>
    </xf>
    <xf numFmtId="49" fontId="14" fillId="0" borderId="0" xfId="0" applyNumberFormat="1" applyFont="1" applyFill="1" applyAlignment="1">
      <alignment horizontal="left" vertical="top" wrapText="1"/>
    </xf>
    <xf numFmtId="49" fontId="8" fillId="11" borderId="5" xfId="0" applyNumberFormat="1" applyFont="1" applyFill="1" applyBorder="1" applyAlignment="1">
      <alignment horizontal="center" vertical="center" wrapText="1"/>
    </xf>
    <xf numFmtId="49" fontId="8" fillId="11" borderId="0" xfId="0" applyNumberFormat="1" applyFont="1" applyFill="1" applyBorder="1" applyAlignment="1">
      <alignment horizontal="center" vertical="center" wrapText="1"/>
    </xf>
    <xf numFmtId="49" fontId="8" fillId="11" borderId="16" xfId="0" applyNumberFormat="1" applyFont="1" applyFill="1" applyBorder="1" applyAlignment="1">
      <alignment horizontal="center" vertical="center" wrapText="1"/>
    </xf>
    <xf numFmtId="49" fontId="8" fillId="11" borderId="136" xfId="0" applyNumberFormat="1" applyFont="1" applyFill="1" applyBorder="1" applyAlignment="1">
      <alignment horizontal="center" vertical="center" wrapText="1"/>
    </xf>
    <xf numFmtId="49" fontId="8" fillId="11" borderId="89" xfId="0" applyNumberFormat="1" applyFont="1" applyFill="1" applyBorder="1" applyAlignment="1">
      <alignment horizontal="center" vertical="center" wrapText="1"/>
    </xf>
    <xf numFmtId="49" fontId="8" fillId="11" borderId="85" xfId="0" applyNumberFormat="1" applyFont="1" applyFill="1" applyBorder="1" applyAlignment="1">
      <alignment horizontal="center" vertical="center" wrapText="1"/>
    </xf>
    <xf numFmtId="49" fontId="8" fillId="11" borderId="135" xfId="0" applyNumberFormat="1" applyFont="1" applyFill="1" applyBorder="1" applyAlignment="1">
      <alignment horizontal="center" vertical="center" wrapText="1"/>
    </xf>
    <xf numFmtId="49" fontId="8" fillId="11" borderId="88" xfId="0" applyNumberFormat="1" applyFont="1" applyFill="1" applyBorder="1" applyAlignment="1">
      <alignment horizontal="center" vertical="center" wrapText="1"/>
    </xf>
    <xf numFmtId="49" fontId="8" fillId="11" borderId="81" xfId="0" applyNumberFormat="1" applyFont="1" applyFill="1" applyBorder="1" applyAlignment="1">
      <alignment horizontal="center" vertical="center" wrapText="1"/>
    </xf>
    <xf numFmtId="49" fontId="10" fillId="0" borderId="0" xfId="0" applyNumberFormat="1" applyFont="1" applyFill="1" applyAlignment="1">
      <alignment horizontal="left" vertical="center"/>
    </xf>
    <xf numFmtId="49" fontId="8" fillId="0" borderId="0" xfId="0" applyNumberFormat="1" applyFont="1" applyFill="1" applyBorder="1" applyAlignment="1">
      <alignment horizontal="center" vertical="center" wrapText="1"/>
    </xf>
    <xf numFmtId="49" fontId="20" fillId="12" borderId="0" xfId="1" applyNumberFormat="1" applyFont="1" applyFill="1" applyAlignment="1" applyProtection="1">
      <alignment horizontal="center"/>
    </xf>
    <xf numFmtId="0" fontId="20" fillId="12" borderId="0" xfId="1" applyFont="1" applyFill="1" applyAlignment="1" applyProtection="1">
      <alignment horizontal="center"/>
    </xf>
    <xf numFmtId="49" fontId="8" fillId="0" borderId="0" xfId="0" applyNumberFormat="1" applyFont="1" applyFill="1" applyBorder="1" applyAlignment="1">
      <alignment horizontal="justify" vertical="top" wrapText="1"/>
    </xf>
    <xf numFmtId="49" fontId="8" fillId="0" borderId="0" xfId="0" applyNumberFormat="1" applyFont="1" applyFill="1" applyBorder="1" applyAlignment="1">
      <alignment horizontal="center" vertical="top"/>
    </xf>
    <xf numFmtId="49" fontId="8" fillId="5" borderId="52" xfId="0" applyNumberFormat="1" applyFont="1" applyFill="1" applyBorder="1" applyAlignment="1">
      <alignment horizontal="justify" vertical="top" wrapText="1"/>
    </xf>
    <xf numFmtId="49" fontId="8" fillId="5" borderId="61" xfId="0" applyNumberFormat="1" applyFont="1" applyFill="1" applyBorder="1" applyAlignment="1">
      <alignment horizontal="justify" vertical="top" wrapText="1"/>
    </xf>
    <xf numFmtId="49" fontId="8" fillId="5" borderId="108" xfId="0" applyNumberFormat="1" applyFont="1" applyFill="1" applyBorder="1" applyAlignment="1">
      <alignment horizontal="center" vertical="center"/>
    </xf>
    <xf numFmtId="49" fontId="8" fillId="5" borderId="52" xfId="0" applyNumberFormat="1" applyFont="1" applyFill="1" applyBorder="1" applyAlignment="1">
      <alignment horizontal="center" vertical="center"/>
    </xf>
    <xf numFmtId="49" fontId="8" fillId="5" borderId="89" xfId="0" applyNumberFormat="1" applyFont="1" applyFill="1" applyBorder="1" applyAlignment="1">
      <alignment horizontal="center" vertical="center" wrapText="1"/>
    </xf>
    <xf numFmtId="49" fontId="8" fillId="5" borderId="85" xfId="0" applyNumberFormat="1" applyFont="1" applyFill="1" applyBorder="1" applyAlignment="1">
      <alignment horizontal="center" vertical="center" wrapText="1"/>
    </xf>
    <xf numFmtId="49" fontId="8" fillId="11" borderId="52" xfId="0" applyNumberFormat="1" applyFont="1" applyFill="1" applyBorder="1" applyAlignment="1">
      <alignment horizontal="justify" vertical="top" wrapText="1"/>
    </xf>
    <xf numFmtId="49" fontId="8" fillId="11" borderId="61" xfId="0" applyNumberFormat="1" applyFont="1" applyFill="1" applyBorder="1" applyAlignment="1">
      <alignment horizontal="justify" vertical="top" wrapText="1"/>
    </xf>
    <xf numFmtId="49" fontId="8" fillId="11" borderId="52" xfId="0" applyNumberFormat="1" applyFont="1" applyFill="1" applyBorder="1" applyAlignment="1">
      <alignment horizontal="center" vertical="top"/>
    </xf>
    <xf numFmtId="49" fontId="8" fillId="0" borderId="52"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11" borderId="73" xfId="0" applyNumberFormat="1" applyFont="1" applyFill="1" applyBorder="1" applyAlignment="1">
      <alignment horizontal="center" vertical="center" wrapText="1"/>
    </xf>
    <xf numFmtId="49" fontId="8" fillId="11" borderId="14" xfId="0" applyNumberFormat="1" applyFont="1" applyFill="1" applyBorder="1" applyAlignment="1">
      <alignment horizontal="center" vertical="center" wrapText="1"/>
    </xf>
    <xf numFmtId="49" fontId="8" fillId="11" borderId="17"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81" xfId="0" applyNumberFormat="1" applyFont="1" applyFill="1" applyBorder="1" applyAlignment="1">
      <alignment horizontal="center" vertical="center" wrapText="1"/>
    </xf>
    <xf numFmtId="49" fontId="8" fillId="0" borderId="136"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8" fillId="0" borderId="117"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5" borderId="0" xfId="0" applyNumberFormat="1" applyFont="1" applyFill="1" applyBorder="1" applyAlignment="1">
      <alignment horizontal="center" vertical="center" wrapText="1"/>
    </xf>
    <xf numFmtId="49" fontId="8" fillId="5" borderId="1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60" xfId="0" applyNumberFormat="1" applyFont="1" applyFill="1" applyBorder="1" applyAlignment="1">
      <alignment horizontal="center" vertical="center" wrapText="1"/>
    </xf>
    <xf numFmtId="49" fontId="14" fillId="0" borderId="0" xfId="0" applyNumberFormat="1" applyFont="1" applyFill="1" applyAlignment="1">
      <alignment horizontal="justify" vertical="top" wrapText="1"/>
    </xf>
    <xf numFmtId="49" fontId="8" fillId="11" borderId="120" xfId="0" applyNumberFormat="1" applyFont="1" applyFill="1" applyBorder="1" applyAlignment="1">
      <alignment horizontal="center" vertical="center" wrapText="1"/>
    </xf>
    <xf numFmtId="49" fontId="8" fillId="11" borderId="1" xfId="0" applyNumberFormat="1" applyFont="1" applyFill="1" applyBorder="1" applyAlignment="1">
      <alignment horizontal="center" vertical="center" wrapText="1"/>
    </xf>
    <xf numFmtId="49" fontId="8" fillId="11" borderId="15" xfId="0" applyNumberFormat="1"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2" xfId="0" applyFont="1" applyBorder="1" applyAlignment="1">
      <alignment horizontal="center" vertical="center"/>
    </xf>
    <xf numFmtId="49" fontId="23" fillId="11" borderId="0" xfId="1" applyNumberFormat="1" applyFont="1" applyFill="1" applyAlignment="1" applyProtection="1">
      <alignment horizontal="left"/>
    </xf>
    <xf numFmtId="0" fontId="19" fillId="0" borderId="0" xfId="1" applyFont="1" applyFill="1" applyAlignment="1" applyProtection="1">
      <alignment horizontal="center"/>
    </xf>
    <xf numFmtId="0" fontId="13" fillId="11" borderId="108" xfId="0" applyFont="1" applyFill="1" applyBorder="1" applyAlignment="1">
      <alignment horizontal="center" vertical="center" wrapText="1"/>
    </xf>
    <xf numFmtId="0" fontId="13" fillId="11" borderId="52" xfId="0" applyFont="1" applyFill="1" applyBorder="1" applyAlignment="1">
      <alignment horizontal="center" vertical="center" wrapText="1"/>
    </xf>
    <xf numFmtId="0" fontId="13" fillId="11" borderId="61" xfId="0" applyFont="1" applyFill="1" applyBorder="1" applyAlignment="1">
      <alignment horizontal="center" vertical="center"/>
    </xf>
    <xf numFmtId="0" fontId="13" fillId="0" borderId="132" xfId="5" applyFont="1" applyFill="1" applyBorder="1" applyAlignment="1">
      <alignment horizontal="center" vertical="center" wrapText="1"/>
    </xf>
    <xf numFmtId="0" fontId="13" fillId="0" borderId="133" xfId="5" applyFont="1" applyFill="1" applyBorder="1" applyAlignment="1">
      <alignment horizontal="center" vertical="center" wrapText="1"/>
    </xf>
    <xf numFmtId="0" fontId="13" fillId="0" borderId="134" xfId="5" applyFont="1" applyFill="1" applyBorder="1" applyAlignment="1">
      <alignment horizontal="center" vertical="center" wrapText="1"/>
    </xf>
    <xf numFmtId="0" fontId="8" fillId="0" borderId="16" xfId="0" applyFont="1" applyFill="1" applyBorder="1" applyAlignment="1">
      <alignment horizontal="right"/>
    </xf>
    <xf numFmtId="0" fontId="13" fillId="0" borderId="2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6" xfId="0" applyFont="1" applyBorder="1" applyAlignment="1">
      <alignment horizontal="center" vertical="center"/>
    </xf>
    <xf numFmtId="49" fontId="8" fillId="0" borderId="122" xfId="0" applyNumberFormat="1" applyFont="1" applyFill="1" applyBorder="1" applyAlignment="1">
      <alignment horizontal="center"/>
    </xf>
    <xf numFmtId="49" fontId="8" fillId="0" borderId="124" xfId="0" applyNumberFormat="1" applyFont="1" applyFill="1" applyBorder="1" applyAlignment="1">
      <alignment horizontal="center"/>
    </xf>
    <xf numFmtId="49" fontId="8" fillId="0" borderId="130" xfId="0" applyNumberFormat="1" applyFont="1" applyFill="1" applyBorder="1" applyAlignment="1">
      <alignment horizontal="center"/>
    </xf>
    <xf numFmtId="49" fontId="8" fillId="0" borderId="131" xfId="0" applyNumberFormat="1" applyFont="1" applyFill="1" applyBorder="1" applyAlignment="1">
      <alignment horizontal="center"/>
    </xf>
    <xf numFmtId="49" fontId="8" fillId="0" borderId="125" xfId="0" applyNumberFormat="1" applyFont="1" applyFill="1" applyBorder="1" applyAlignment="1">
      <alignment horizontal="center"/>
    </xf>
    <xf numFmtId="49" fontId="8" fillId="0" borderId="127" xfId="0" applyNumberFormat="1" applyFont="1" applyFill="1" applyBorder="1" applyAlignment="1">
      <alignment horizontal="center"/>
    </xf>
    <xf numFmtId="49" fontId="8" fillId="0" borderId="120" xfId="0" applyNumberFormat="1" applyFont="1" applyFill="1" applyBorder="1" applyAlignment="1">
      <alignment horizontal="center" vertical="center" wrapText="1"/>
    </xf>
    <xf numFmtId="49" fontId="8" fillId="11" borderId="122" xfId="0" applyNumberFormat="1" applyFont="1" applyFill="1" applyBorder="1" applyAlignment="1">
      <alignment horizontal="center"/>
    </xf>
    <xf numFmtId="49" fontId="8" fillId="11" borderId="124" xfId="0" applyNumberFormat="1" applyFont="1" applyFill="1" applyBorder="1" applyAlignment="1">
      <alignment horizontal="center"/>
    </xf>
    <xf numFmtId="49" fontId="8" fillId="11" borderId="130" xfId="0" applyNumberFormat="1" applyFont="1" applyFill="1" applyBorder="1" applyAlignment="1">
      <alignment horizontal="center"/>
    </xf>
    <xf numFmtId="49" fontId="8" fillId="11" borderId="131" xfId="0" applyNumberFormat="1" applyFont="1" applyFill="1" applyBorder="1" applyAlignment="1">
      <alignment horizontal="center"/>
    </xf>
    <xf numFmtId="49" fontId="8" fillId="11" borderId="125" xfId="0" applyNumberFormat="1" applyFont="1" applyFill="1" applyBorder="1" applyAlignment="1">
      <alignment horizontal="center"/>
    </xf>
    <xf numFmtId="49" fontId="8" fillId="11" borderId="127" xfId="0" applyNumberFormat="1" applyFont="1" applyFill="1" applyBorder="1" applyAlignment="1">
      <alignment horizontal="center"/>
    </xf>
    <xf numFmtId="38" fontId="14" fillId="0" borderId="10" xfId="2" applyFont="1" applyBorder="1" applyAlignment="1">
      <alignment horizontal="center" vertical="top" wrapText="1"/>
    </xf>
    <xf numFmtId="0" fontId="14" fillId="0" borderId="122" xfId="0" applyFont="1" applyBorder="1" applyAlignment="1">
      <alignment horizontal="center" vertical="top"/>
    </xf>
    <xf numFmtId="0" fontId="14" fillId="0" borderId="124" xfId="0" applyFont="1" applyBorder="1" applyAlignment="1">
      <alignment horizontal="center" vertical="top"/>
    </xf>
    <xf numFmtId="0" fontId="14" fillId="0" borderId="130" xfId="0" applyFont="1" applyBorder="1" applyAlignment="1">
      <alignment horizontal="center" vertical="top"/>
    </xf>
    <xf numFmtId="0" fontId="14" fillId="0" borderId="131" xfId="0" applyFont="1" applyBorder="1" applyAlignment="1">
      <alignment horizontal="center" vertical="top"/>
    </xf>
    <xf numFmtId="0" fontId="14" fillId="0" borderId="125" xfId="0" applyFont="1" applyBorder="1" applyAlignment="1">
      <alignment horizontal="center" vertical="top"/>
    </xf>
    <xf numFmtId="0" fontId="14" fillId="0" borderId="127" xfId="0" applyFont="1" applyBorder="1" applyAlignment="1">
      <alignment horizontal="center" vertical="top"/>
    </xf>
    <xf numFmtId="0" fontId="8" fillId="0" borderId="19" xfId="0" applyFont="1" applyFill="1" applyBorder="1" applyAlignment="1">
      <alignment horizontal="left" wrapText="1"/>
    </xf>
    <xf numFmtId="0" fontId="8" fillId="0" borderId="1" xfId="0" applyFont="1" applyFill="1" applyBorder="1" applyAlignment="1">
      <alignment horizontal="left"/>
    </xf>
    <xf numFmtId="38" fontId="14" fillId="0" borderId="117" xfId="2" applyFont="1" applyBorder="1" applyAlignment="1">
      <alignment horizontal="center" vertical="top" wrapText="1"/>
    </xf>
    <xf numFmtId="38" fontId="14" fillId="0" borderId="3" xfId="2" applyFont="1" applyBorder="1" applyAlignment="1">
      <alignment horizontal="center" vertical="top" wrapText="1"/>
    </xf>
    <xf numFmtId="0" fontId="8" fillId="11" borderId="32"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82" xfId="0" applyFont="1" applyFill="1" applyBorder="1" applyAlignment="1">
      <alignment horizontal="center" vertical="center"/>
    </xf>
    <xf numFmtId="0" fontId="8" fillId="11" borderId="34" xfId="0" applyFont="1" applyFill="1" applyBorder="1" applyAlignment="1">
      <alignment horizontal="center" vertical="center"/>
    </xf>
  </cellXfs>
  <cellStyles count="6">
    <cellStyle name="ハイパーリンク" xfId="1" builtinId="8"/>
    <cellStyle name="桁区切り" xfId="2" builtinId="6"/>
    <cellStyle name="標準" xfId="0" builtinId="0"/>
    <cellStyle name="標準 2" xfId="3" xr:uid="{00000000-0005-0000-0000-000003000000}"/>
    <cellStyle name="標準_a101" xfId="4" xr:uid="{00000000-0005-0000-0000-000004000000}"/>
    <cellStyle name="標準_用途分勤(案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85486921552687"/>
          <c:y val="8.2397305116547859E-2"/>
          <c:w val="0.70769348907166307"/>
          <c:h val="0.71910375374441771"/>
        </c:manualLayout>
      </c:layout>
      <c:barChart>
        <c:barDir val="col"/>
        <c:grouping val="clustered"/>
        <c:varyColors val="0"/>
        <c:ser>
          <c:idx val="0"/>
          <c:order val="0"/>
          <c:tx>
            <c:strRef>
              <c:f>①入力・結果!$V$7</c:f>
              <c:strCache>
                <c:ptCount val="1"/>
                <c:pt idx="0">
                  <c:v>生 　   産 
誘  発  額</c:v>
                </c:pt>
              </c:strCache>
            </c:strRef>
          </c:tx>
          <c:spPr>
            <a:solidFill>
              <a:srgbClr val="FF00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①入力・結果!$X$5:$AA$5</c:f>
              <c:strCache>
                <c:ptCount val="4"/>
                <c:pt idx="0">
                  <c:v>直 接 効 果</c:v>
                </c:pt>
                <c:pt idx="1">
                  <c:v>第１次波及
効      果</c:v>
                </c:pt>
                <c:pt idx="2">
                  <c:v>第２次波及
効      果</c:v>
                </c:pt>
                <c:pt idx="3">
                  <c:v>合      計
(総合効果)</c:v>
                </c:pt>
              </c:strCache>
            </c:strRef>
          </c:cat>
          <c:val>
            <c:numRef>
              <c:f>①入力・結果!$X$7:$AA$7</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8C60-4181-BD8B-5BB0356169A6}"/>
            </c:ext>
          </c:extLst>
        </c:ser>
        <c:ser>
          <c:idx val="1"/>
          <c:order val="1"/>
          <c:tx>
            <c:strRef>
              <c:f>①入力・結果!$V$9</c:f>
              <c:strCache>
                <c:ptCount val="1"/>
                <c:pt idx="0">
                  <c:v>粗付加価値
誘  発  額</c:v>
                </c:pt>
              </c:strCache>
            </c:strRef>
          </c:tx>
          <c:spPr>
            <a:solidFill>
              <a:srgbClr val="0070C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①入力・結果!$X$5:$AA$5</c:f>
              <c:strCache>
                <c:ptCount val="4"/>
                <c:pt idx="0">
                  <c:v>直 接 効 果</c:v>
                </c:pt>
                <c:pt idx="1">
                  <c:v>第１次波及
効      果</c:v>
                </c:pt>
                <c:pt idx="2">
                  <c:v>第２次波及
効      果</c:v>
                </c:pt>
                <c:pt idx="3">
                  <c:v>合      計
(総合効果)</c:v>
                </c:pt>
              </c:strCache>
            </c:strRef>
          </c:cat>
          <c:val>
            <c:numRef>
              <c:f>①入力・結果!$X$9:$AA$9</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8C60-4181-BD8B-5BB0356169A6}"/>
            </c:ext>
          </c:extLst>
        </c:ser>
        <c:ser>
          <c:idx val="2"/>
          <c:order val="2"/>
          <c:tx>
            <c:strRef>
              <c:f>①入力・結果!$V$11</c:f>
              <c:strCache>
                <c:ptCount val="1"/>
                <c:pt idx="0">
                  <c:v>雇用者所得
誘  発  額</c:v>
                </c:pt>
              </c:strCache>
            </c:strRef>
          </c:tx>
          <c:spPr>
            <a:solidFill>
              <a:srgbClr val="FFFF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①入力・結果!$X$5:$AA$5</c:f>
              <c:strCache>
                <c:ptCount val="4"/>
                <c:pt idx="0">
                  <c:v>直 接 効 果</c:v>
                </c:pt>
                <c:pt idx="1">
                  <c:v>第１次波及
効      果</c:v>
                </c:pt>
                <c:pt idx="2">
                  <c:v>第２次波及
効      果</c:v>
                </c:pt>
                <c:pt idx="3">
                  <c:v>合      計
(総合効果)</c:v>
                </c:pt>
              </c:strCache>
            </c:strRef>
          </c:cat>
          <c:val>
            <c:numRef>
              <c:f>①入力・結果!$X$11:$AA$11</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2-8C60-4181-BD8B-5BB0356169A6}"/>
            </c:ext>
          </c:extLst>
        </c:ser>
        <c:dLbls>
          <c:showLegendKey val="0"/>
          <c:showVal val="0"/>
          <c:showCatName val="0"/>
          <c:showSerName val="0"/>
          <c:showPercent val="0"/>
          <c:showBubbleSize val="0"/>
        </c:dLbls>
        <c:gapWidth val="150"/>
        <c:axId val="-1497646528"/>
        <c:axId val="-1497637280"/>
      </c:barChart>
      <c:catAx>
        <c:axId val="-1497646528"/>
        <c:scaling>
          <c:orientation val="minMax"/>
        </c:scaling>
        <c:delete val="0"/>
        <c:axPos val="b"/>
        <c:numFmt formatCode="General" sourceLinked="1"/>
        <c:majorTickMark val="out"/>
        <c:minorTickMark val="none"/>
        <c:tickLblPos val="nextTo"/>
        <c:txPr>
          <a:bodyPr/>
          <a:lstStyle/>
          <a:p>
            <a:pPr>
              <a:defRPr sz="800"/>
            </a:pPr>
            <a:endParaRPr lang="ja-JP"/>
          </a:p>
        </c:txPr>
        <c:crossAx val="-1497637280"/>
        <c:crosses val="autoZero"/>
        <c:auto val="1"/>
        <c:lblAlgn val="ctr"/>
        <c:lblOffset val="100"/>
        <c:noMultiLvlLbl val="0"/>
      </c:catAx>
      <c:valAx>
        <c:axId val="-1497637280"/>
        <c:scaling>
          <c:orientation val="minMax"/>
        </c:scaling>
        <c:delete val="0"/>
        <c:axPos val="l"/>
        <c:majorGridlines/>
        <c:numFmt formatCode="#,##0_);[Red]\(#,##0\)" sourceLinked="0"/>
        <c:majorTickMark val="out"/>
        <c:minorTickMark val="none"/>
        <c:tickLblPos val="nextTo"/>
        <c:crossAx val="-1497646528"/>
        <c:crosses val="autoZero"/>
        <c:crossBetween val="between"/>
      </c:valAx>
    </c:plotArea>
    <c:legend>
      <c:legendPos val="r"/>
      <c:layout>
        <c:manualLayout>
          <c:xMode val="edge"/>
          <c:yMode val="edge"/>
          <c:x val="0.83077069911715584"/>
          <c:y val="0.1310865355313732"/>
          <c:w val="0.15897469886971194"/>
          <c:h val="0.50936526192652887"/>
        </c:manualLayout>
      </c:layout>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231422445363061E-2"/>
          <c:y val="9.8654924535201208E-2"/>
          <c:w val="0.73129373155448085"/>
          <c:h val="0.66816289798840822"/>
        </c:manualLayout>
      </c:layout>
      <c:barChart>
        <c:barDir val="col"/>
        <c:grouping val="clustered"/>
        <c:varyColors val="0"/>
        <c:ser>
          <c:idx val="0"/>
          <c:order val="0"/>
          <c:tx>
            <c:strRef>
              <c:f>①入力・結果!$V$44</c:f>
              <c:strCache>
                <c:ptCount val="1"/>
                <c:pt idx="0">
                  <c:v>就　業　者 
誘　発　数</c:v>
                </c:pt>
              </c:strCache>
            </c:strRef>
          </c:tx>
          <c:spPr>
            <a:solidFill>
              <a:srgbClr val="00FF00"/>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①入力・結果!$X$42:$AA$43</c:f>
              <c:strCache>
                <c:ptCount val="4"/>
                <c:pt idx="0">
                  <c:v>直 接 効 果</c:v>
                </c:pt>
                <c:pt idx="1">
                  <c:v>第１次波及
効      果</c:v>
                </c:pt>
                <c:pt idx="2">
                  <c:v>第２次波及
効      果</c:v>
                </c:pt>
                <c:pt idx="3">
                  <c:v>合      計
（総合効果）</c:v>
                </c:pt>
              </c:strCache>
            </c:strRef>
          </c:cat>
          <c:val>
            <c:numRef>
              <c:f>①入力・結果!$X$44:$AA$44</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EC2F-4C12-A297-0B7FB1E122D9}"/>
            </c:ext>
          </c:extLst>
        </c:ser>
        <c:ser>
          <c:idx val="1"/>
          <c:order val="1"/>
          <c:tx>
            <c:strRef>
              <c:f>①入力・結果!$V$46</c:f>
              <c:strCache>
                <c:ptCount val="1"/>
                <c:pt idx="0">
                  <c:v>雇　用　者
誘  発  数</c:v>
                </c:pt>
              </c:strCache>
            </c:strRef>
          </c:tx>
          <c:spPr>
            <a:solidFill>
              <a:srgbClr val="99CC00"/>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①入力・結果!$X$42:$AA$43</c:f>
              <c:strCache>
                <c:ptCount val="4"/>
                <c:pt idx="0">
                  <c:v>直 接 効 果</c:v>
                </c:pt>
                <c:pt idx="1">
                  <c:v>第１次波及
効      果</c:v>
                </c:pt>
                <c:pt idx="2">
                  <c:v>第２次波及
効      果</c:v>
                </c:pt>
                <c:pt idx="3">
                  <c:v>合      計
（総合効果）</c:v>
                </c:pt>
              </c:strCache>
            </c:strRef>
          </c:cat>
          <c:val>
            <c:numRef>
              <c:f>①入力・結果!$X$46:$AA$46</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EC2F-4C12-A297-0B7FB1E122D9}"/>
            </c:ext>
          </c:extLst>
        </c:ser>
        <c:dLbls>
          <c:showLegendKey val="0"/>
          <c:showVal val="0"/>
          <c:showCatName val="0"/>
          <c:showSerName val="0"/>
          <c:showPercent val="0"/>
          <c:showBubbleSize val="0"/>
        </c:dLbls>
        <c:gapWidth val="150"/>
        <c:axId val="-1497649792"/>
        <c:axId val="-1497642720"/>
      </c:barChart>
      <c:catAx>
        <c:axId val="-1497649792"/>
        <c:scaling>
          <c:orientation val="minMax"/>
        </c:scaling>
        <c:delete val="0"/>
        <c:axPos val="b"/>
        <c:numFmt formatCode="#,##0_ ;[Red]\-#,##0\ " sourceLinked="0"/>
        <c:majorTickMark val="out"/>
        <c:minorTickMark val="none"/>
        <c:tickLblPos val="nextTo"/>
        <c:txPr>
          <a:bodyPr/>
          <a:lstStyle/>
          <a:p>
            <a:pPr>
              <a:defRPr sz="800"/>
            </a:pPr>
            <a:endParaRPr lang="ja-JP"/>
          </a:p>
        </c:txPr>
        <c:crossAx val="-1497642720"/>
        <c:crosses val="autoZero"/>
        <c:auto val="1"/>
        <c:lblAlgn val="ctr"/>
        <c:lblOffset val="100"/>
        <c:noMultiLvlLbl val="0"/>
      </c:catAx>
      <c:valAx>
        <c:axId val="-1497642720"/>
        <c:scaling>
          <c:orientation val="minMax"/>
        </c:scaling>
        <c:delete val="0"/>
        <c:axPos val="l"/>
        <c:majorGridlines/>
        <c:numFmt formatCode="#,##0_);[Red]\(#,##0\)" sourceLinked="0"/>
        <c:majorTickMark val="out"/>
        <c:minorTickMark val="none"/>
        <c:tickLblPos val="nextTo"/>
        <c:crossAx val="-1497649792"/>
        <c:crosses val="autoZero"/>
        <c:crossBetween val="between"/>
      </c:valAx>
    </c:plotArea>
    <c:legend>
      <c:legendPos val="r"/>
      <c:layout>
        <c:manualLayout>
          <c:xMode val="edge"/>
          <c:yMode val="edge"/>
          <c:x val="0.83333465669732465"/>
          <c:y val="5.3811659192825115E-2"/>
          <c:w val="0.15476212532256994"/>
          <c:h val="0.60986688323152427"/>
        </c:manualLayout>
      </c:layout>
      <c:overlay val="0"/>
    </c:legend>
    <c:plotVisOnly val="1"/>
    <c:dispBlanksAs val="gap"/>
    <c:showDLblsOverMax val="0"/>
  </c:chart>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19050</xdr:colOff>
      <xdr:row>22</xdr:row>
      <xdr:rowOff>38100</xdr:rowOff>
    </xdr:from>
    <xdr:to>
      <xdr:col>27</xdr:col>
      <xdr:colOff>0</xdr:colOff>
      <xdr:row>38</xdr:row>
      <xdr:rowOff>142875</xdr:rowOff>
    </xdr:to>
    <xdr:graphicFrame macro="">
      <xdr:nvGraphicFramePr>
        <xdr:cNvPr id="53348" name="グラフ 2">
          <a:extLst>
            <a:ext uri="{FF2B5EF4-FFF2-40B4-BE49-F238E27FC236}">
              <a16:creationId xmlns:a16="http://schemas.microsoft.com/office/drawing/2014/main" id="{00000000-0008-0000-0000-000064D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66675</xdr:colOff>
      <xdr:row>52</xdr:row>
      <xdr:rowOff>9525</xdr:rowOff>
    </xdr:from>
    <xdr:to>
      <xdr:col>26</xdr:col>
      <xdr:colOff>1047750</xdr:colOff>
      <xdr:row>66</xdr:row>
      <xdr:rowOff>38100</xdr:rowOff>
    </xdr:to>
    <xdr:graphicFrame macro="">
      <xdr:nvGraphicFramePr>
        <xdr:cNvPr id="53349" name="グラフ 99">
          <a:extLst>
            <a:ext uri="{FF2B5EF4-FFF2-40B4-BE49-F238E27FC236}">
              <a16:creationId xmlns:a16="http://schemas.microsoft.com/office/drawing/2014/main" id="{00000000-0008-0000-0000-000065D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19050</xdr:colOff>
      <xdr:row>24</xdr:row>
      <xdr:rowOff>57150</xdr:rowOff>
    </xdr:from>
    <xdr:to>
      <xdr:col>28</xdr:col>
      <xdr:colOff>57150</xdr:colOff>
      <xdr:row>50</xdr:row>
      <xdr:rowOff>47625</xdr:rowOff>
    </xdr:to>
    <xdr:sp macro="" textlink="">
      <xdr:nvSpPr>
        <xdr:cNvPr id="60610" name="屈折矢印 1">
          <a:extLst>
            <a:ext uri="{FF2B5EF4-FFF2-40B4-BE49-F238E27FC236}">
              <a16:creationId xmlns:a16="http://schemas.microsoft.com/office/drawing/2014/main" id="{00000000-0008-0000-0100-0000C2EC0000}"/>
            </a:ext>
          </a:extLst>
        </xdr:cNvPr>
        <xdr:cNvSpPr>
          <a:spLocks noChangeArrowheads="1"/>
        </xdr:cNvSpPr>
      </xdr:nvSpPr>
      <xdr:spPr bwMode="auto">
        <a:xfrm rot="16200000" flipH="1">
          <a:off x="1733550" y="5572125"/>
          <a:ext cx="4029075" cy="466725"/>
        </a:xfrm>
        <a:custGeom>
          <a:avLst/>
          <a:gdLst>
            <a:gd name="T0" fmla="*/ 3863156 w 4029074"/>
            <a:gd name="T1" fmla="*/ 0 h 514350"/>
            <a:gd name="T2" fmla="*/ 3697237 w 4029074"/>
            <a:gd name="T3" fmla="*/ 104929 h 514350"/>
            <a:gd name="T4" fmla="*/ 0 w 4029074"/>
            <a:gd name="T5" fmla="*/ 390581 h 514350"/>
            <a:gd name="T6" fmla="*/ 1973534 w 4029074"/>
            <a:gd name="T7" fmla="*/ 466725 h 514350"/>
            <a:gd name="T8" fmla="*/ 3947070 w 4029074"/>
            <a:gd name="T9" fmla="*/ 285827 h 514350"/>
            <a:gd name="T10" fmla="*/ 4029075 w 4029074"/>
            <a:gd name="T11" fmla="*/ 104929 h 514350"/>
            <a:gd name="T12" fmla="*/ 17694720 60000 65536"/>
            <a:gd name="T13" fmla="*/ 11796480 60000 65536"/>
            <a:gd name="T14" fmla="*/ 11796480 60000 65536"/>
            <a:gd name="T15" fmla="*/ 5898240 60000 65536"/>
            <a:gd name="T16" fmla="*/ 0 60000 65536"/>
            <a:gd name="T17" fmla="*/ 0 60000 65536"/>
            <a:gd name="T18" fmla="*/ 0 w 4029074"/>
            <a:gd name="T19" fmla="*/ 346524 h 514350"/>
            <a:gd name="T20" fmla="*/ 3947069 w 4029074"/>
            <a:gd name="T21" fmla="*/ 514350 h 514350"/>
          </a:gdLst>
          <a:ahLst/>
          <a:cxnLst>
            <a:cxn ang="T12">
              <a:pos x="T0" y="T1"/>
            </a:cxn>
            <a:cxn ang="T13">
              <a:pos x="T2" y="T3"/>
            </a:cxn>
            <a:cxn ang="T14">
              <a:pos x="T4" y="T5"/>
            </a:cxn>
            <a:cxn ang="T15">
              <a:pos x="T6" y="T7"/>
            </a:cxn>
            <a:cxn ang="T16">
              <a:pos x="T8" y="T9"/>
            </a:cxn>
            <a:cxn ang="T17">
              <a:pos x="T10" y="T11"/>
            </a:cxn>
          </a:cxnLst>
          <a:rect l="T18" t="T19" r="T20" b="T21"/>
          <a:pathLst>
            <a:path w="4029074" h="514350">
              <a:moveTo>
                <a:pt x="0" y="346523"/>
              </a:moveTo>
              <a:lnTo>
                <a:pt x="3779241" y="346523"/>
              </a:lnTo>
              <a:lnTo>
                <a:pt x="3779241" y="115636"/>
              </a:lnTo>
              <a:lnTo>
                <a:pt x="3697236" y="115636"/>
              </a:lnTo>
              <a:lnTo>
                <a:pt x="3863155" y="0"/>
              </a:lnTo>
              <a:lnTo>
                <a:pt x="4029074" y="115636"/>
              </a:lnTo>
              <a:lnTo>
                <a:pt x="3947069" y="115636"/>
              </a:lnTo>
              <a:lnTo>
                <a:pt x="3947069" y="514350"/>
              </a:lnTo>
              <a:lnTo>
                <a:pt x="0" y="514350"/>
              </a:lnTo>
              <a:lnTo>
                <a:pt x="0" y="346523"/>
              </a:lnTo>
              <a:close/>
            </a:path>
          </a:pathLst>
        </a:custGeom>
        <a:solidFill>
          <a:srgbClr val="FF0000"/>
        </a:solidFill>
        <a:ln w="9525" algn="ctr">
          <a:solidFill>
            <a:srgbClr val="000000"/>
          </a:solidFill>
          <a:round/>
          <a:headEnd/>
          <a:tailEnd/>
        </a:ln>
      </xdr:spPr>
    </xdr:sp>
    <xdr:clientData/>
  </xdr:twoCellAnchor>
  <xdr:twoCellAnchor>
    <xdr:from>
      <xdr:col>6</xdr:col>
      <xdr:colOff>133350</xdr:colOff>
      <xdr:row>10</xdr:row>
      <xdr:rowOff>28575</xdr:rowOff>
    </xdr:from>
    <xdr:to>
      <xdr:col>9</xdr:col>
      <xdr:colOff>0</xdr:colOff>
      <xdr:row>12</xdr:row>
      <xdr:rowOff>114300</xdr:rowOff>
    </xdr:to>
    <xdr:sp macro="" textlink="">
      <xdr:nvSpPr>
        <xdr:cNvPr id="60611" name="下矢印 4">
          <a:extLst>
            <a:ext uri="{FF2B5EF4-FFF2-40B4-BE49-F238E27FC236}">
              <a16:creationId xmlns:a16="http://schemas.microsoft.com/office/drawing/2014/main" id="{00000000-0008-0000-0100-0000C3EC0000}"/>
            </a:ext>
          </a:extLst>
        </xdr:cNvPr>
        <xdr:cNvSpPr>
          <a:spLocks noChangeArrowheads="1"/>
        </xdr:cNvSpPr>
      </xdr:nvSpPr>
      <xdr:spPr bwMode="auto">
        <a:xfrm>
          <a:off x="914400" y="158115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17</xdr:row>
      <xdr:rowOff>28575</xdr:rowOff>
    </xdr:from>
    <xdr:to>
      <xdr:col>9</xdr:col>
      <xdr:colOff>9525</xdr:colOff>
      <xdr:row>19</xdr:row>
      <xdr:rowOff>114300</xdr:rowOff>
    </xdr:to>
    <xdr:sp macro="" textlink="">
      <xdr:nvSpPr>
        <xdr:cNvPr id="60612" name="下矢印 5">
          <a:extLst>
            <a:ext uri="{FF2B5EF4-FFF2-40B4-BE49-F238E27FC236}">
              <a16:creationId xmlns:a16="http://schemas.microsoft.com/office/drawing/2014/main" id="{00000000-0008-0000-0100-0000C4EC0000}"/>
            </a:ext>
          </a:extLst>
        </xdr:cNvPr>
        <xdr:cNvSpPr>
          <a:spLocks noChangeArrowheads="1"/>
        </xdr:cNvSpPr>
      </xdr:nvSpPr>
      <xdr:spPr bwMode="auto">
        <a:xfrm>
          <a:off x="923925" y="26670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24</xdr:row>
      <xdr:rowOff>38100</xdr:rowOff>
    </xdr:from>
    <xdr:to>
      <xdr:col>9</xdr:col>
      <xdr:colOff>9525</xdr:colOff>
      <xdr:row>26</xdr:row>
      <xdr:rowOff>123825</xdr:rowOff>
    </xdr:to>
    <xdr:sp macro="" textlink="">
      <xdr:nvSpPr>
        <xdr:cNvPr id="60613" name="下矢印 6">
          <a:extLst>
            <a:ext uri="{FF2B5EF4-FFF2-40B4-BE49-F238E27FC236}">
              <a16:creationId xmlns:a16="http://schemas.microsoft.com/office/drawing/2014/main" id="{00000000-0008-0000-0100-0000C5EC0000}"/>
            </a:ext>
          </a:extLst>
        </xdr:cNvPr>
        <xdr:cNvSpPr>
          <a:spLocks noChangeArrowheads="1"/>
        </xdr:cNvSpPr>
      </xdr:nvSpPr>
      <xdr:spPr bwMode="auto">
        <a:xfrm>
          <a:off x="923925" y="37719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31</xdr:row>
      <xdr:rowOff>38100</xdr:rowOff>
    </xdr:from>
    <xdr:to>
      <xdr:col>9</xdr:col>
      <xdr:colOff>9525</xdr:colOff>
      <xdr:row>33</xdr:row>
      <xdr:rowOff>114300</xdr:rowOff>
    </xdr:to>
    <xdr:sp macro="" textlink="">
      <xdr:nvSpPr>
        <xdr:cNvPr id="60614" name="下矢印 7">
          <a:extLst>
            <a:ext uri="{FF2B5EF4-FFF2-40B4-BE49-F238E27FC236}">
              <a16:creationId xmlns:a16="http://schemas.microsoft.com/office/drawing/2014/main" id="{00000000-0008-0000-0100-0000C6EC0000}"/>
            </a:ext>
          </a:extLst>
        </xdr:cNvPr>
        <xdr:cNvSpPr>
          <a:spLocks noChangeArrowheads="1"/>
        </xdr:cNvSpPr>
      </xdr:nvSpPr>
      <xdr:spPr bwMode="auto">
        <a:xfrm>
          <a:off x="923925" y="485775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twoCellAnchor>
    <xdr:from>
      <xdr:col>6</xdr:col>
      <xdr:colOff>133350</xdr:colOff>
      <xdr:row>52</xdr:row>
      <xdr:rowOff>28575</xdr:rowOff>
    </xdr:from>
    <xdr:to>
      <xdr:col>9</xdr:col>
      <xdr:colOff>0</xdr:colOff>
      <xdr:row>54</xdr:row>
      <xdr:rowOff>114300</xdr:rowOff>
    </xdr:to>
    <xdr:sp macro="" textlink="">
      <xdr:nvSpPr>
        <xdr:cNvPr id="60615" name="下矢印 9">
          <a:extLst>
            <a:ext uri="{FF2B5EF4-FFF2-40B4-BE49-F238E27FC236}">
              <a16:creationId xmlns:a16="http://schemas.microsoft.com/office/drawing/2014/main" id="{00000000-0008-0000-0100-0000C7EC0000}"/>
            </a:ext>
          </a:extLst>
        </xdr:cNvPr>
        <xdr:cNvSpPr>
          <a:spLocks noChangeArrowheads="1"/>
        </xdr:cNvSpPr>
      </xdr:nvSpPr>
      <xdr:spPr bwMode="auto">
        <a:xfrm>
          <a:off x="914400" y="81153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59</xdr:row>
      <xdr:rowOff>28575</xdr:rowOff>
    </xdr:from>
    <xdr:to>
      <xdr:col>9</xdr:col>
      <xdr:colOff>9525</xdr:colOff>
      <xdr:row>61</xdr:row>
      <xdr:rowOff>114300</xdr:rowOff>
    </xdr:to>
    <xdr:sp macro="" textlink="">
      <xdr:nvSpPr>
        <xdr:cNvPr id="60616" name="下矢印 10">
          <a:extLst>
            <a:ext uri="{FF2B5EF4-FFF2-40B4-BE49-F238E27FC236}">
              <a16:creationId xmlns:a16="http://schemas.microsoft.com/office/drawing/2014/main" id="{00000000-0008-0000-0100-0000C8EC0000}"/>
            </a:ext>
          </a:extLst>
        </xdr:cNvPr>
        <xdr:cNvSpPr>
          <a:spLocks noChangeArrowheads="1"/>
        </xdr:cNvSpPr>
      </xdr:nvSpPr>
      <xdr:spPr bwMode="auto">
        <a:xfrm>
          <a:off x="923925" y="920115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66</xdr:row>
      <xdr:rowOff>28575</xdr:rowOff>
    </xdr:from>
    <xdr:to>
      <xdr:col>9</xdr:col>
      <xdr:colOff>9525</xdr:colOff>
      <xdr:row>68</xdr:row>
      <xdr:rowOff>114300</xdr:rowOff>
    </xdr:to>
    <xdr:sp macro="" textlink="">
      <xdr:nvSpPr>
        <xdr:cNvPr id="60617" name="下矢印 11">
          <a:extLst>
            <a:ext uri="{FF2B5EF4-FFF2-40B4-BE49-F238E27FC236}">
              <a16:creationId xmlns:a16="http://schemas.microsoft.com/office/drawing/2014/main" id="{00000000-0008-0000-0100-0000C9EC0000}"/>
            </a:ext>
          </a:extLst>
        </xdr:cNvPr>
        <xdr:cNvSpPr>
          <a:spLocks noChangeArrowheads="1"/>
        </xdr:cNvSpPr>
      </xdr:nvSpPr>
      <xdr:spPr bwMode="auto">
        <a:xfrm>
          <a:off x="923925" y="102870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9525</xdr:colOff>
      <xdr:row>73</xdr:row>
      <xdr:rowOff>38100</xdr:rowOff>
    </xdr:from>
    <xdr:to>
      <xdr:col>9</xdr:col>
      <xdr:colOff>19050</xdr:colOff>
      <xdr:row>75</xdr:row>
      <xdr:rowOff>123825</xdr:rowOff>
    </xdr:to>
    <xdr:sp macro="" textlink="">
      <xdr:nvSpPr>
        <xdr:cNvPr id="60618" name="下矢印 12">
          <a:extLst>
            <a:ext uri="{FF2B5EF4-FFF2-40B4-BE49-F238E27FC236}">
              <a16:creationId xmlns:a16="http://schemas.microsoft.com/office/drawing/2014/main" id="{00000000-0008-0000-0100-0000CAEC0000}"/>
            </a:ext>
          </a:extLst>
        </xdr:cNvPr>
        <xdr:cNvSpPr>
          <a:spLocks noChangeArrowheads="1"/>
        </xdr:cNvSpPr>
      </xdr:nvSpPr>
      <xdr:spPr bwMode="auto">
        <a:xfrm>
          <a:off x="933450" y="11382375"/>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6</xdr:col>
      <xdr:colOff>85725</xdr:colOff>
      <xdr:row>38</xdr:row>
      <xdr:rowOff>38100</xdr:rowOff>
    </xdr:from>
    <xdr:to>
      <xdr:col>8</xdr:col>
      <xdr:colOff>95250</xdr:colOff>
      <xdr:row>40</xdr:row>
      <xdr:rowOff>114300</xdr:rowOff>
    </xdr:to>
    <xdr:sp macro="" textlink="">
      <xdr:nvSpPr>
        <xdr:cNvPr id="60619" name="下矢印 7">
          <a:extLst>
            <a:ext uri="{FF2B5EF4-FFF2-40B4-BE49-F238E27FC236}">
              <a16:creationId xmlns:a16="http://schemas.microsoft.com/office/drawing/2014/main" id="{00000000-0008-0000-0100-0000CBEC0000}"/>
            </a:ext>
          </a:extLst>
        </xdr:cNvPr>
        <xdr:cNvSpPr>
          <a:spLocks noChangeArrowheads="1"/>
        </xdr:cNvSpPr>
      </xdr:nvSpPr>
      <xdr:spPr bwMode="auto">
        <a:xfrm>
          <a:off x="866775" y="594360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twoCellAnchor>
    <xdr:from>
      <xdr:col>14</xdr:col>
      <xdr:colOff>133350</xdr:colOff>
      <xdr:row>45</xdr:row>
      <xdr:rowOff>47625</xdr:rowOff>
    </xdr:from>
    <xdr:to>
      <xdr:col>17</xdr:col>
      <xdr:colOff>0</xdr:colOff>
      <xdr:row>47</xdr:row>
      <xdr:rowOff>123825</xdr:rowOff>
    </xdr:to>
    <xdr:sp macro="" textlink="">
      <xdr:nvSpPr>
        <xdr:cNvPr id="60620" name="下矢印 7">
          <a:extLst>
            <a:ext uri="{FF2B5EF4-FFF2-40B4-BE49-F238E27FC236}">
              <a16:creationId xmlns:a16="http://schemas.microsoft.com/office/drawing/2014/main" id="{00000000-0008-0000-0100-0000CCEC0000}"/>
            </a:ext>
          </a:extLst>
        </xdr:cNvPr>
        <xdr:cNvSpPr>
          <a:spLocks noChangeArrowheads="1"/>
        </xdr:cNvSpPr>
      </xdr:nvSpPr>
      <xdr:spPr bwMode="auto">
        <a:xfrm>
          <a:off x="2057400" y="704850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58</xdr:col>
      <xdr:colOff>190499</xdr:colOff>
      <xdr:row>13</xdr:row>
      <xdr:rowOff>0</xdr:rowOff>
    </xdr:from>
    <xdr:to>
      <xdr:col>60</xdr:col>
      <xdr:colOff>19049</xdr:colOff>
      <xdr:row>18</xdr:row>
      <xdr:rowOff>123825</xdr:rowOff>
    </xdr:to>
    <xdr:sp macro="" textlink="">
      <xdr:nvSpPr>
        <xdr:cNvPr id="3" name="上矢印吹き出し 2">
          <a:extLst>
            <a:ext uri="{FF2B5EF4-FFF2-40B4-BE49-F238E27FC236}">
              <a16:creationId xmlns:a16="http://schemas.microsoft.com/office/drawing/2014/main" id="{00000000-0008-0000-0400-000003000000}"/>
            </a:ext>
          </a:extLst>
        </xdr:cNvPr>
        <xdr:cNvSpPr/>
      </xdr:nvSpPr>
      <xdr:spPr bwMode="auto">
        <a:xfrm rot="10800000">
          <a:off x="35985449" y="2038350"/>
          <a:ext cx="1209675" cy="800100"/>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係数Ｇ</a:t>
          </a:r>
          <a:endParaRPr lang="ja-JP" altLang="en-US" sz="110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民間消費支出構成</a:t>
          </a:r>
        </a:p>
      </xdr:txBody>
    </xdr:sp>
    <xdr:clientData/>
  </xdr:twoCellAnchor>
  <xdr:twoCellAnchor>
    <xdr:from>
      <xdr:col>2</xdr:col>
      <xdr:colOff>619125</xdr:colOff>
      <xdr:row>110</xdr:row>
      <xdr:rowOff>85725</xdr:rowOff>
    </xdr:from>
    <xdr:to>
      <xdr:col>2</xdr:col>
      <xdr:colOff>1600200</xdr:colOff>
      <xdr:row>117</xdr:row>
      <xdr:rowOff>76200</xdr:rowOff>
    </xdr:to>
    <xdr:sp macro="" textlink="">
      <xdr:nvSpPr>
        <xdr:cNvPr id="5" name="下矢印吹き出し 4">
          <a:extLst>
            <a:ext uri="{FF2B5EF4-FFF2-40B4-BE49-F238E27FC236}">
              <a16:creationId xmlns:a16="http://schemas.microsoft.com/office/drawing/2014/main" id="{00000000-0008-0000-0400-000005000000}"/>
            </a:ext>
          </a:extLst>
        </xdr:cNvPr>
        <xdr:cNvSpPr/>
      </xdr:nvSpPr>
      <xdr:spPr bwMode="auto">
        <a:xfrm>
          <a:off x="942975" y="18002250"/>
          <a:ext cx="981075" cy="1123950"/>
        </a:xfrm>
        <a:prstGeom prst="down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係数Ｃ</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雇用者所得率</a:t>
          </a: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2</xdr:col>
      <xdr:colOff>571500</xdr:colOff>
      <xdr:row>122</xdr:row>
      <xdr:rowOff>76199</xdr:rowOff>
    </xdr:from>
    <xdr:to>
      <xdr:col>2</xdr:col>
      <xdr:colOff>1552575</xdr:colOff>
      <xdr:row>128</xdr:row>
      <xdr:rowOff>0</xdr:rowOff>
    </xdr:to>
    <xdr:sp macro="" textlink="">
      <xdr:nvSpPr>
        <xdr:cNvPr id="6" name="上矢印吹き出し 5">
          <a:extLst>
            <a:ext uri="{FF2B5EF4-FFF2-40B4-BE49-F238E27FC236}">
              <a16:creationId xmlns:a16="http://schemas.microsoft.com/office/drawing/2014/main" id="{00000000-0008-0000-0400-000006000000}"/>
            </a:ext>
          </a:extLst>
        </xdr:cNvPr>
        <xdr:cNvSpPr/>
      </xdr:nvSpPr>
      <xdr:spPr bwMode="auto">
        <a:xfrm>
          <a:off x="895350" y="18326099"/>
          <a:ext cx="981075" cy="885826"/>
        </a:xfrm>
        <a:prstGeom prst="up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係数Ｂ</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粗付加価値率</a:t>
          </a:r>
          <a:endParaRPr lang="ja-JP" altLang="en-US" sz="1100" b="0" i="0" u="none" strike="noStrike" baseline="0">
            <a:solidFill>
              <a:srgbClr val="000000"/>
            </a:solidFill>
            <a:latin typeface="Calibri"/>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1</xdr:col>
      <xdr:colOff>95250</xdr:colOff>
      <xdr:row>74</xdr:row>
      <xdr:rowOff>76200</xdr:rowOff>
    </xdr:from>
    <xdr:to>
      <xdr:col>2</xdr:col>
      <xdr:colOff>1438275</xdr:colOff>
      <xdr:row>77</xdr:row>
      <xdr:rowOff>66675</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333375" y="11039475"/>
          <a:ext cx="1571625" cy="476250"/>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係数Ｄ</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投入係数</a:t>
          </a:r>
        </a:p>
      </xdr:txBody>
    </xdr:sp>
    <xdr:clientData/>
  </xdr:twoCellAnchor>
  <xdr:twoCellAnchor>
    <xdr:from>
      <xdr:col>1</xdr:col>
      <xdr:colOff>114300</xdr:colOff>
      <xdr:row>130</xdr:row>
      <xdr:rowOff>95250</xdr:rowOff>
    </xdr:from>
    <xdr:to>
      <xdr:col>2</xdr:col>
      <xdr:colOff>1495425</xdr:colOff>
      <xdr:row>133</xdr:row>
      <xdr:rowOff>95250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bwMode="auto">
        <a:xfrm>
          <a:off x="352425" y="19431000"/>
          <a:ext cx="1609725" cy="485775"/>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係数Ｅ</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逆行列係数（開放型）</a:t>
          </a:r>
        </a:p>
      </xdr:txBody>
    </xdr:sp>
    <xdr:clientData/>
  </xdr:twoCellAnchor>
  <mc:AlternateContent xmlns:mc="http://schemas.openxmlformats.org/markup-compatibility/2006">
    <mc:Choice xmlns:a14="http://schemas.microsoft.com/office/drawing/2010/main" Requires="a14">
      <xdr:twoCellAnchor editAs="oneCell">
        <xdr:from>
          <xdr:col>3</xdr:col>
          <xdr:colOff>203200</xdr:colOff>
          <xdr:row>127</xdr:row>
          <xdr:rowOff>69850</xdr:rowOff>
        </xdr:from>
        <xdr:to>
          <xdr:col>5</xdr:col>
          <xdr:colOff>219075</xdr:colOff>
          <xdr:row>129</xdr:row>
          <xdr:rowOff>9525</xdr:rowOff>
        </xdr:to>
        <xdr:sp macro="" textlink="">
          <xdr:nvSpPr>
            <xdr:cNvPr id="81928" name="Object 8" hidden="1">
              <a:extLst>
                <a:ext uri="{63B3BB69-23CF-44E3-9099-C40C66FF867C}">
                  <a14:compatExt spid="_x0000_s81928"/>
                </a:ext>
                <a:ext uri="{FF2B5EF4-FFF2-40B4-BE49-F238E27FC236}">
                  <a16:creationId xmlns:a16="http://schemas.microsoft.com/office/drawing/2014/main" id="{00000000-0008-0000-0400-00000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790575</xdr:colOff>
      <xdr:row>13</xdr:row>
      <xdr:rowOff>9525</xdr:rowOff>
    </xdr:from>
    <xdr:to>
      <xdr:col>58</xdr:col>
      <xdr:colOff>142875</xdr:colOff>
      <xdr:row>18</xdr:row>
      <xdr:rowOff>133350</xdr:rowOff>
    </xdr:to>
    <xdr:sp macro="" textlink="">
      <xdr:nvSpPr>
        <xdr:cNvPr id="13" name="上矢印吹き出し 12">
          <a:extLst>
            <a:ext uri="{FF2B5EF4-FFF2-40B4-BE49-F238E27FC236}">
              <a16:creationId xmlns:a16="http://schemas.microsoft.com/office/drawing/2014/main" id="{00000000-0008-0000-0400-00000D000000}"/>
            </a:ext>
          </a:extLst>
        </xdr:cNvPr>
        <xdr:cNvSpPr/>
      </xdr:nvSpPr>
      <xdr:spPr bwMode="auto">
        <a:xfrm rot="10800000">
          <a:off x="40262175" y="2228850"/>
          <a:ext cx="1133475" cy="962025"/>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a:t>
          </a:r>
          <a:r>
            <a:rPr lang="en-US" altLang="ja-JP" sz="1100" b="1" i="0" u="none" strike="noStrike" baseline="0">
              <a:solidFill>
                <a:srgbClr val="000000"/>
              </a:solidFill>
              <a:latin typeface="ＭＳ Ｐゴシック"/>
              <a:ea typeface="ＭＳ Ｐゴシック"/>
            </a:rPr>
            <a:t>A</a:t>
          </a:r>
        </a:p>
        <a:p>
          <a:pPr algn="ctr" rtl="0">
            <a:lnSpc>
              <a:spcPts val="1300"/>
            </a:lnSpc>
            <a:defRPr sz="1000"/>
          </a:pPr>
          <a:r>
            <a:rPr lang="ja-JP" altLang="en-US" sz="1100" b="0" i="0" u="none" strike="noStrike" baseline="0">
              <a:solidFill>
                <a:srgbClr val="000000"/>
              </a:solidFill>
              <a:latin typeface="ＭＳ Ｐゴシック"/>
              <a:ea typeface="ＭＳ Ｐゴシック"/>
            </a:rPr>
            <a:t>自給率</a:t>
          </a:r>
          <a:endParaRPr lang="ja-JP" altLang="en-US" sz="1100" b="0" i="0" u="none" strike="noStrike" baseline="0">
            <a:solidFill>
              <a:srgbClr val="000000"/>
            </a:solidFill>
            <a:latin typeface="Calibri"/>
            <a:ea typeface="ＭＳ Ｐゴシック"/>
          </a:endParaRPr>
        </a:p>
      </xdr:txBody>
    </xdr:sp>
    <xdr:clientData/>
  </xdr:twoCellAnchor>
  <xdr:twoCellAnchor>
    <xdr:from>
      <xdr:col>7</xdr:col>
      <xdr:colOff>542925</xdr:colOff>
      <xdr:row>172</xdr:row>
      <xdr:rowOff>66675</xdr:rowOff>
    </xdr:from>
    <xdr:to>
      <xdr:col>9</xdr:col>
      <xdr:colOff>209549</xdr:colOff>
      <xdr:row>177</xdr:row>
      <xdr:rowOff>66675</xdr:rowOff>
    </xdr:to>
    <xdr:sp macro="" textlink="">
      <xdr:nvSpPr>
        <xdr:cNvPr id="14" name="下矢印吹き出し 13">
          <a:extLst>
            <a:ext uri="{FF2B5EF4-FFF2-40B4-BE49-F238E27FC236}">
              <a16:creationId xmlns:a16="http://schemas.microsoft.com/office/drawing/2014/main" id="{00000000-0008-0000-0400-00000E000000}"/>
            </a:ext>
          </a:extLst>
        </xdr:cNvPr>
        <xdr:cNvSpPr/>
      </xdr:nvSpPr>
      <xdr:spPr bwMode="auto">
        <a:xfrm>
          <a:off x="5448300" y="26517600"/>
          <a:ext cx="1133474" cy="847725"/>
        </a:xfrm>
        <a:prstGeom prst="downArrowCallout">
          <a:avLst>
            <a:gd name="adj1" fmla="val 31742"/>
            <a:gd name="adj2" fmla="val 25000"/>
            <a:gd name="adj3" fmla="val 18258"/>
            <a:gd name="adj4" fmla="val 69452"/>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F</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消費転換係数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638175</xdr:colOff>
      <xdr:row>185</xdr:row>
      <xdr:rowOff>114300</xdr:rowOff>
    </xdr:from>
    <xdr:to>
      <xdr:col>14</xdr:col>
      <xdr:colOff>638175</xdr:colOff>
      <xdr:row>191</xdr:row>
      <xdr:rowOff>171450</xdr:rowOff>
    </xdr:to>
    <xdr:sp macro="" textlink="">
      <xdr:nvSpPr>
        <xdr:cNvPr id="15" name="下矢印吹き出し 14">
          <a:extLst>
            <a:ext uri="{FF2B5EF4-FFF2-40B4-BE49-F238E27FC236}">
              <a16:creationId xmlns:a16="http://schemas.microsoft.com/office/drawing/2014/main" id="{00000000-0008-0000-0400-00000F000000}"/>
            </a:ext>
          </a:extLst>
        </xdr:cNvPr>
        <xdr:cNvSpPr/>
      </xdr:nvSpPr>
      <xdr:spPr bwMode="auto">
        <a:xfrm>
          <a:off x="9944100" y="30270450"/>
          <a:ext cx="733425" cy="962025"/>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b"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H</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就業係数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14</xdr:col>
      <xdr:colOff>685800</xdr:colOff>
      <xdr:row>185</xdr:row>
      <xdr:rowOff>104775</xdr:rowOff>
    </xdr:from>
    <xdr:to>
      <xdr:col>15</xdr:col>
      <xdr:colOff>657225</xdr:colOff>
      <xdr:row>191</xdr:row>
      <xdr:rowOff>161925</xdr:rowOff>
    </xdr:to>
    <xdr:sp macro="" textlink="">
      <xdr:nvSpPr>
        <xdr:cNvPr id="16" name="下矢印吹き出し 15">
          <a:extLst>
            <a:ext uri="{FF2B5EF4-FFF2-40B4-BE49-F238E27FC236}">
              <a16:creationId xmlns:a16="http://schemas.microsoft.com/office/drawing/2014/main" id="{00000000-0008-0000-0400-000010000000}"/>
            </a:ext>
          </a:extLst>
        </xdr:cNvPr>
        <xdr:cNvSpPr/>
      </xdr:nvSpPr>
      <xdr:spPr bwMode="auto">
        <a:xfrm>
          <a:off x="10725150" y="30260925"/>
          <a:ext cx="704850" cy="962025"/>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b"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係数Ｉ</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雇用係数</a:t>
          </a:r>
          <a:endParaRPr lang="ja-JP" altLang="en-US" sz="10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oukei.pref.gunma.jp/toukei/sokuhou_temp/&#38745;&#23713;&#30476;/&#38745;&#23713;&#30476;&#20844;&#2084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登録"/>
      <sheetName val="各種係数"/>
      <sheetName val="投入係数"/>
      <sheetName val="逆行列係数"/>
      <sheetName val="建設係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AB104"/>
  <sheetViews>
    <sheetView showGridLines="0" tabSelected="1" view="pageBreakPreview" zoomScale="80" zoomScaleNormal="80" zoomScaleSheetLayoutView="80" workbookViewId="0"/>
  </sheetViews>
  <sheetFormatPr defaultColWidth="9.33203125" defaultRowHeight="12"/>
  <cols>
    <col min="1" max="2" width="1.77734375" style="95" customWidth="1"/>
    <col min="3" max="3" width="2.77734375" style="1" customWidth="1"/>
    <col min="4" max="4" width="3.6640625" style="1" customWidth="1"/>
    <col min="5" max="6" width="3.33203125" style="1" customWidth="1"/>
    <col min="7" max="7" width="3.77734375" style="1" customWidth="1"/>
    <col min="8" max="8" width="3.109375" style="1" customWidth="1"/>
    <col min="9" max="9" width="3.33203125" style="1" customWidth="1"/>
    <col min="10" max="10" width="2.77734375" style="1" customWidth="1"/>
    <col min="11" max="11" width="25.44140625" style="1" customWidth="1"/>
    <col min="12" max="12" width="15.77734375" style="4" customWidth="1"/>
    <col min="13" max="13" width="8.33203125" style="223" customWidth="1"/>
    <col min="14" max="14" width="38.44140625" style="219" customWidth="1"/>
    <col min="15" max="21" width="1.77734375" style="95" customWidth="1"/>
    <col min="22" max="22" width="16" style="95" customWidth="1"/>
    <col min="23" max="23" width="2.77734375" style="95" customWidth="1"/>
    <col min="24" max="27" width="18.77734375" style="95" customWidth="1"/>
    <col min="28" max="28" width="1.77734375" style="95" customWidth="1"/>
    <col min="29" max="16384" width="9.33203125" style="95"/>
  </cols>
  <sheetData>
    <row r="1" spans="2:28" ht="12.5" thickBot="1"/>
    <row r="2" spans="2:28" ht="12" customHeight="1">
      <c r="B2" s="294"/>
      <c r="C2" s="877" t="s">
        <v>350</v>
      </c>
      <c r="D2" s="877"/>
      <c r="E2" s="877"/>
      <c r="F2" s="877"/>
      <c r="G2" s="877"/>
      <c r="H2" s="877"/>
      <c r="I2" s="877"/>
      <c r="J2" s="877"/>
      <c r="K2" s="877"/>
      <c r="L2" s="296"/>
      <c r="M2" s="297"/>
      <c r="N2" s="298"/>
      <c r="O2" s="299"/>
      <c r="R2" s="294"/>
      <c r="S2" s="877" t="s">
        <v>218</v>
      </c>
      <c r="T2" s="877"/>
      <c r="U2" s="877"/>
      <c r="V2" s="877"/>
      <c r="W2" s="295"/>
      <c r="X2" s="311"/>
      <c r="Y2" s="311"/>
      <c r="Z2" s="311"/>
      <c r="AA2" s="311"/>
      <c r="AB2" s="299"/>
    </row>
    <row r="3" spans="2:28" ht="12" customHeight="1">
      <c r="B3" s="300"/>
      <c r="C3" s="878"/>
      <c r="D3" s="878"/>
      <c r="E3" s="878"/>
      <c r="F3" s="878"/>
      <c r="G3" s="878"/>
      <c r="H3" s="878"/>
      <c r="I3" s="878"/>
      <c r="J3" s="878"/>
      <c r="K3" s="878"/>
      <c r="L3" s="11"/>
      <c r="M3" s="302"/>
      <c r="N3" s="303"/>
      <c r="O3" s="304"/>
      <c r="R3" s="300"/>
      <c r="S3" s="878"/>
      <c r="T3" s="878"/>
      <c r="U3" s="878"/>
      <c r="V3" s="878"/>
      <c r="W3" s="301"/>
      <c r="X3" s="312"/>
      <c r="Y3" s="312"/>
      <c r="Z3" s="312"/>
      <c r="AA3" s="312"/>
      <c r="AB3" s="304"/>
    </row>
    <row r="4" spans="2:28" ht="12.75" customHeight="1" thickBot="1">
      <c r="B4" s="300"/>
      <c r="C4" s="305"/>
      <c r="D4" s="13"/>
      <c r="E4" s="13"/>
      <c r="F4" s="13"/>
      <c r="G4" s="13"/>
      <c r="H4" s="13"/>
      <c r="I4" s="13"/>
      <c r="J4" s="13"/>
      <c r="K4" s="13"/>
      <c r="L4" s="11"/>
      <c r="M4" s="302"/>
      <c r="N4" s="303"/>
      <c r="O4" s="304"/>
      <c r="R4" s="313"/>
      <c r="S4" s="314"/>
      <c r="T4" s="312"/>
      <c r="U4" s="312"/>
      <c r="V4" s="909" t="s">
        <v>368</v>
      </c>
      <c r="W4" s="909"/>
      <c r="X4" s="909"/>
      <c r="Y4" s="909"/>
      <c r="Z4" s="909"/>
      <c r="AA4" s="909"/>
      <c r="AB4" s="304"/>
    </row>
    <row r="5" spans="2:28" ht="12.75" customHeight="1">
      <c r="B5" s="300"/>
      <c r="C5" s="845" t="s">
        <v>354</v>
      </c>
      <c r="D5" s="845"/>
      <c r="E5" s="845"/>
      <c r="F5" s="845"/>
      <c r="G5" s="845"/>
      <c r="H5" s="845"/>
      <c r="I5" s="845"/>
      <c r="J5" s="845"/>
      <c r="K5" s="845"/>
      <c r="L5" s="845"/>
      <c r="M5" s="845"/>
      <c r="N5" s="845"/>
      <c r="O5" s="304"/>
      <c r="R5" s="313"/>
      <c r="S5" s="314"/>
      <c r="T5" s="879"/>
      <c r="U5" s="880"/>
      <c r="V5" s="880"/>
      <c r="W5" s="881"/>
      <c r="X5" s="910" t="s">
        <v>220</v>
      </c>
      <c r="Y5" s="912" t="s">
        <v>221</v>
      </c>
      <c r="Z5" s="914" t="s">
        <v>222</v>
      </c>
      <c r="AA5" s="916" t="s">
        <v>366</v>
      </c>
      <c r="AB5" s="304"/>
    </row>
    <row r="6" spans="2:28" ht="12.5" thickBot="1">
      <c r="B6" s="300"/>
      <c r="C6" s="845"/>
      <c r="D6" s="845"/>
      <c r="E6" s="845"/>
      <c r="F6" s="845"/>
      <c r="G6" s="845"/>
      <c r="H6" s="845"/>
      <c r="I6" s="845"/>
      <c r="J6" s="845"/>
      <c r="K6" s="845"/>
      <c r="L6" s="845"/>
      <c r="M6" s="845"/>
      <c r="N6" s="845"/>
      <c r="O6" s="304"/>
      <c r="R6" s="313"/>
      <c r="S6" s="314"/>
      <c r="T6" s="882"/>
      <c r="U6" s="883"/>
      <c r="V6" s="883"/>
      <c r="W6" s="884"/>
      <c r="X6" s="911"/>
      <c r="Y6" s="913"/>
      <c r="Z6" s="915"/>
      <c r="AA6" s="917"/>
      <c r="AB6" s="304"/>
    </row>
    <row r="7" spans="2:28" ht="12" customHeight="1">
      <c r="B7" s="300"/>
      <c r="C7" s="845" t="s">
        <v>355</v>
      </c>
      <c r="D7" s="845"/>
      <c r="E7" s="845"/>
      <c r="F7" s="845"/>
      <c r="G7" s="845"/>
      <c r="H7" s="845"/>
      <c r="I7" s="845"/>
      <c r="J7" s="845"/>
      <c r="K7" s="845"/>
      <c r="L7" s="845"/>
      <c r="M7" s="845"/>
      <c r="N7" s="845"/>
      <c r="O7" s="304"/>
      <c r="R7" s="300"/>
      <c r="S7" s="312"/>
      <c r="T7" s="350"/>
      <c r="U7" s="351"/>
      <c r="V7" s="922" t="s">
        <v>223</v>
      </c>
      <c r="W7" s="352"/>
      <c r="X7" s="924">
        <f>+'③-2計算'!E52</f>
        <v>0</v>
      </c>
      <c r="Y7" s="926">
        <f>+'③-2計算'!L52</f>
        <v>0</v>
      </c>
      <c r="Z7" s="918">
        <f>+'③-2計算'!W52</f>
        <v>0</v>
      </c>
      <c r="AA7" s="920">
        <f>+'③-2計算'!Z52</f>
        <v>0</v>
      </c>
      <c r="AB7" s="304"/>
    </row>
    <row r="8" spans="2:28" ht="12" customHeight="1">
      <c r="B8" s="300"/>
      <c r="C8" s="845"/>
      <c r="D8" s="845"/>
      <c r="E8" s="845"/>
      <c r="F8" s="845"/>
      <c r="G8" s="845"/>
      <c r="H8" s="845"/>
      <c r="I8" s="845"/>
      <c r="J8" s="845"/>
      <c r="K8" s="845"/>
      <c r="L8" s="845"/>
      <c r="M8" s="845"/>
      <c r="N8" s="845"/>
      <c r="O8" s="304"/>
      <c r="R8" s="313"/>
      <c r="S8" s="314"/>
      <c r="T8" s="350"/>
      <c r="U8" s="351"/>
      <c r="V8" s="923"/>
      <c r="W8" s="353" t="s">
        <v>356</v>
      </c>
      <c r="X8" s="925"/>
      <c r="Y8" s="927"/>
      <c r="Z8" s="919"/>
      <c r="AA8" s="921"/>
      <c r="AB8" s="304"/>
    </row>
    <row r="9" spans="2:28">
      <c r="B9" s="300"/>
      <c r="C9" s="845"/>
      <c r="D9" s="845"/>
      <c r="E9" s="845"/>
      <c r="F9" s="845"/>
      <c r="G9" s="845"/>
      <c r="H9" s="845"/>
      <c r="I9" s="845"/>
      <c r="J9" s="845"/>
      <c r="K9" s="845"/>
      <c r="L9" s="845"/>
      <c r="M9" s="845"/>
      <c r="N9" s="845"/>
      <c r="O9" s="304"/>
      <c r="R9" s="313"/>
      <c r="S9" s="314"/>
      <c r="T9" s="350"/>
      <c r="U9" s="96"/>
      <c r="V9" s="928" t="s">
        <v>224</v>
      </c>
      <c r="W9" s="317"/>
      <c r="X9" s="930">
        <f>+'③-2計算'!F52</f>
        <v>0</v>
      </c>
      <c r="Y9" s="932">
        <f>+'③-2計算'!N52</f>
        <v>0</v>
      </c>
      <c r="Z9" s="936">
        <f>+'③-2計算'!X52</f>
        <v>0</v>
      </c>
      <c r="AA9" s="934">
        <f>+'③-2計算'!AA52</f>
        <v>0</v>
      </c>
      <c r="AB9" s="304"/>
    </row>
    <row r="10" spans="2:28" ht="12.5" thickBot="1">
      <c r="B10" s="300"/>
      <c r="C10" s="866" t="s">
        <v>474</v>
      </c>
      <c r="D10" s="866"/>
      <c r="E10" s="866"/>
      <c r="F10" s="866"/>
      <c r="G10" s="866"/>
      <c r="H10" s="866"/>
      <c r="I10" s="866"/>
      <c r="J10" s="866"/>
      <c r="K10" s="866"/>
      <c r="L10" s="866"/>
      <c r="M10" s="866"/>
      <c r="N10" s="866"/>
      <c r="O10" s="304"/>
      <c r="R10" s="313"/>
      <c r="S10" s="314"/>
      <c r="T10" s="350"/>
      <c r="U10" s="97"/>
      <c r="V10" s="929"/>
      <c r="W10" s="318" t="s">
        <v>357</v>
      </c>
      <c r="X10" s="931"/>
      <c r="Y10" s="933"/>
      <c r="Z10" s="937"/>
      <c r="AA10" s="935"/>
      <c r="AB10" s="304"/>
    </row>
    <row r="11" spans="2:28" ht="12.5" thickBot="1">
      <c r="B11" s="300"/>
      <c r="C11" s="867" t="s">
        <v>204</v>
      </c>
      <c r="D11" s="868"/>
      <c r="E11" s="868"/>
      <c r="F11" s="868"/>
      <c r="G11" s="868"/>
      <c r="H11" s="868"/>
      <c r="I11" s="868"/>
      <c r="J11" s="868"/>
      <c r="K11" s="869"/>
      <c r="L11" s="293" t="s">
        <v>351</v>
      </c>
      <c r="M11" s="348" t="s">
        <v>352</v>
      </c>
      <c r="N11" s="349" t="s">
        <v>353</v>
      </c>
      <c r="O11" s="304"/>
      <c r="R11" s="300"/>
      <c r="S11" s="312"/>
      <c r="T11" s="350"/>
      <c r="U11" s="97"/>
      <c r="V11" s="891" t="s">
        <v>226</v>
      </c>
      <c r="W11" s="319"/>
      <c r="X11" s="905">
        <f>+'③-2計算'!G52</f>
        <v>0</v>
      </c>
      <c r="Y11" s="907">
        <f>+'③-2計算'!P52</f>
        <v>0</v>
      </c>
      <c r="Z11" s="893">
        <f>+'③-2計算'!Y52</f>
        <v>0</v>
      </c>
      <c r="AA11" s="889">
        <f>+'③-2計算'!AB52</f>
        <v>0</v>
      </c>
      <c r="AB11" s="304"/>
    </row>
    <row r="12" spans="2:28" ht="12.5" thickBot="1">
      <c r="B12" s="300"/>
      <c r="C12" s="58">
        <v>1</v>
      </c>
      <c r="D12" s="59" t="s">
        <v>48</v>
      </c>
      <c r="E12" s="59"/>
      <c r="F12" s="59"/>
      <c r="G12" s="59"/>
      <c r="H12" s="59"/>
      <c r="I12" s="60"/>
      <c r="J12" s="59"/>
      <c r="K12" s="67"/>
      <c r="L12" s="240">
        <f>+L13+L59+L58</f>
        <v>0</v>
      </c>
      <c r="M12" s="290" t="s">
        <v>538</v>
      </c>
      <c r="N12" s="220"/>
      <c r="O12" s="304"/>
      <c r="R12" s="300"/>
      <c r="S12" s="312"/>
      <c r="T12" s="354"/>
      <c r="U12" s="98"/>
      <c r="V12" s="892"/>
      <c r="W12" s="320" t="s">
        <v>358</v>
      </c>
      <c r="X12" s="906"/>
      <c r="Y12" s="908"/>
      <c r="Z12" s="894"/>
      <c r="AA12" s="890"/>
      <c r="AB12" s="304"/>
    </row>
    <row r="13" spans="2:28">
      <c r="B13" s="300"/>
      <c r="C13" s="61"/>
      <c r="D13" s="26">
        <v>2</v>
      </c>
      <c r="E13" s="27" t="s">
        <v>125</v>
      </c>
      <c r="F13" s="27"/>
      <c r="G13" s="27"/>
      <c r="H13" s="27"/>
      <c r="I13" s="28"/>
      <c r="J13" s="27"/>
      <c r="K13" s="68"/>
      <c r="L13" s="241">
        <f>+L14+L33</f>
        <v>0</v>
      </c>
      <c r="M13" s="291" t="s">
        <v>537</v>
      </c>
      <c r="N13" s="221"/>
      <c r="O13" s="304"/>
      <c r="R13" s="300"/>
      <c r="S13" s="312"/>
      <c r="T13" s="945" t="s">
        <v>373</v>
      </c>
      <c r="U13" s="945"/>
      <c r="V13" s="945"/>
      <c r="W13" s="945"/>
      <c r="X13" s="945"/>
      <c r="Y13" s="945"/>
      <c r="Z13" s="945"/>
      <c r="AA13" s="945"/>
      <c r="AB13" s="304"/>
    </row>
    <row r="14" spans="2:28" ht="13.5" customHeight="1">
      <c r="B14" s="300"/>
      <c r="C14" s="61"/>
      <c r="D14" s="29"/>
      <c r="E14" s="26">
        <v>3</v>
      </c>
      <c r="F14" s="27" t="s">
        <v>126</v>
      </c>
      <c r="G14" s="27"/>
      <c r="H14" s="27"/>
      <c r="I14" s="28"/>
      <c r="J14" s="27"/>
      <c r="K14" s="68"/>
      <c r="L14" s="241">
        <f>+L15+L21</f>
        <v>0</v>
      </c>
      <c r="M14" s="291" t="s">
        <v>269</v>
      </c>
      <c r="N14" s="221"/>
      <c r="O14" s="304"/>
      <c r="R14" s="300"/>
      <c r="S14" s="312"/>
      <c r="T14" s="895" t="s">
        <v>369</v>
      </c>
      <c r="U14" s="895"/>
      <c r="V14" s="895"/>
      <c r="W14" s="895"/>
      <c r="X14" s="895"/>
      <c r="Y14" s="895"/>
      <c r="Z14" s="895"/>
      <c r="AA14" s="895"/>
      <c r="AB14" s="304"/>
    </row>
    <row r="15" spans="2:28" ht="12.75" customHeight="1">
      <c r="B15" s="300"/>
      <c r="C15" s="61"/>
      <c r="D15" s="29"/>
      <c r="E15" s="29"/>
      <c r="F15" s="870">
        <v>4</v>
      </c>
      <c r="G15" s="872" t="s">
        <v>364</v>
      </c>
      <c r="H15" s="872"/>
      <c r="I15" s="872"/>
      <c r="J15" s="872"/>
      <c r="K15" s="873"/>
      <c r="L15" s="864">
        <f>+L19+L20</f>
        <v>0</v>
      </c>
      <c r="M15" s="855" t="s">
        <v>270</v>
      </c>
      <c r="N15" s="858" t="s">
        <v>374</v>
      </c>
      <c r="O15" s="304"/>
      <c r="R15" s="300"/>
      <c r="S15" s="312"/>
      <c r="T15" s="895"/>
      <c r="U15" s="895"/>
      <c r="V15" s="895"/>
      <c r="W15" s="895"/>
      <c r="X15" s="895"/>
      <c r="Y15" s="895"/>
      <c r="Z15" s="895"/>
      <c r="AA15" s="895"/>
      <c r="AB15" s="304"/>
    </row>
    <row r="16" spans="2:28" ht="13.5" customHeight="1">
      <c r="B16" s="300"/>
      <c r="C16" s="61"/>
      <c r="D16" s="29"/>
      <c r="E16" s="29"/>
      <c r="F16" s="871"/>
      <c r="G16" s="903"/>
      <c r="H16" s="903"/>
      <c r="I16" s="903"/>
      <c r="J16" s="903"/>
      <c r="K16" s="904"/>
      <c r="L16" s="876"/>
      <c r="M16" s="856"/>
      <c r="N16" s="900"/>
      <c r="O16" s="304"/>
      <c r="R16" s="300"/>
      <c r="S16" s="312"/>
      <c r="T16" s="895" t="s">
        <v>370</v>
      </c>
      <c r="U16" s="895"/>
      <c r="V16" s="895"/>
      <c r="W16" s="895"/>
      <c r="X16" s="895"/>
      <c r="Y16" s="895"/>
      <c r="Z16" s="895"/>
      <c r="AA16" s="895"/>
      <c r="AB16" s="304"/>
    </row>
    <row r="17" spans="2:28">
      <c r="B17" s="300"/>
      <c r="C17" s="61"/>
      <c r="D17" s="29"/>
      <c r="E17" s="29"/>
      <c r="F17" s="871"/>
      <c r="G17" s="903"/>
      <c r="H17" s="903"/>
      <c r="I17" s="903"/>
      <c r="J17" s="903"/>
      <c r="K17" s="904"/>
      <c r="L17" s="876"/>
      <c r="M17" s="856"/>
      <c r="N17" s="900"/>
      <c r="O17" s="304"/>
      <c r="R17" s="300"/>
      <c r="S17" s="312"/>
      <c r="T17" s="895"/>
      <c r="U17" s="895"/>
      <c r="V17" s="895"/>
      <c r="W17" s="895"/>
      <c r="X17" s="895"/>
      <c r="Y17" s="895"/>
      <c r="Z17" s="895"/>
      <c r="AA17" s="895"/>
      <c r="AB17" s="304"/>
    </row>
    <row r="18" spans="2:28" ht="13.5" customHeight="1" thickBot="1">
      <c r="B18" s="300"/>
      <c r="C18" s="61"/>
      <c r="D18" s="29"/>
      <c r="E18" s="29"/>
      <c r="F18" s="871"/>
      <c r="G18" s="903"/>
      <c r="H18" s="903"/>
      <c r="I18" s="903"/>
      <c r="J18" s="903"/>
      <c r="K18" s="904"/>
      <c r="L18" s="876"/>
      <c r="M18" s="856"/>
      <c r="N18" s="900"/>
      <c r="O18" s="304"/>
      <c r="R18" s="300"/>
      <c r="S18" s="312"/>
      <c r="T18" s="312"/>
      <c r="U18" s="312"/>
      <c r="V18" s="315"/>
      <c r="W18" s="315"/>
      <c r="X18" s="315"/>
      <c r="Y18" s="315"/>
      <c r="Z18" s="315"/>
      <c r="AA18" s="316" t="s">
        <v>227</v>
      </c>
      <c r="AB18" s="304"/>
    </row>
    <row r="19" spans="2:28">
      <c r="B19" s="300"/>
      <c r="C19" s="61"/>
      <c r="D19" s="29"/>
      <c r="E19" s="29"/>
      <c r="F19" s="29"/>
      <c r="G19" s="20">
        <v>5</v>
      </c>
      <c r="H19" s="25" t="s">
        <v>127</v>
      </c>
      <c r="I19" s="20"/>
      <c r="J19" s="21"/>
      <c r="K19" s="69"/>
      <c r="L19" s="395">
        <v>0</v>
      </c>
      <c r="M19" s="291"/>
      <c r="N19" s="322" t="s">
        <v>359</v>
      </c>
      <c r="O19" s="304"/>
      <c r="R19" s="300"/>
      <c r="S19" s="312"/>
      <c r="T19" s="939" t="s">
        <v>365</v>
      </c>
      <c r="U19" s="940"/>
      <c r="V19" s="940"/>
      <c r="W19" s="940"/>
      <c r="X19" s="940"/>
      <c r="Y19" s="940"/>
      <c r="Z19" s="941"/>
      <c r="AA19" s="901" t="e">
        <f>+AA7/L101</f>
        <v>#DIV/0!</v>
      </c>
      <c r="AB19" s="304"/>
    </row>
    <row r="20" spans="2:28" ht="12.5" thickBot="1">
      <c r="B20" s="300"/>
      <c r="C20" s="61"/>
      <c r="D20" s="29"/>
      <c r="E20" s="29"/>
      <c r="F20" s="30"/>
      <c r="G20" s="20">
        <v>6</v>
      </c>
      <c r="H20" s="25" t="s">
        <v>128</v>
      </c>
      <c r="I20" s="20"/>
      <c r="J20" s="21"/>
      <c r="K20" s="69"/>
      <c r="L20" s="395">
        <v>0</v>
      </c>
      <c r="M20" s="291"/>
      <c r="N20" s="322" t="s">
        <v>309</v>
      </c>
      <c r="O20" s="304"/>
      <c r="R20" s="300"/>
      <c r="S20" s="312"/>
      <c r="T20" s="942"/>
      <c r="U20" s="943"/>
      <c r="V20" s="943"/>
      <c r="W20" s="943"/>
      <c r="X20" s="943"/>
      <c r="Y20" s="943"/>
      <c r="Z20" s="944"/>
      <c r="AA20" s="902"/>
      <c r="AB20" s="304"/>
    </row>
    <row r="21" spans="2:28" ht="13">
      <c r="B21" s="300"/>
      <c r="C21" s="61"/>
      <c r="D21" s="29"/>
      <c r="E21" s="29"/>
      <c r="F21" s="871">
        <v>7</v>
      </c>
      <c r="G21" s="872" t="s">
        <v>261</v>
      </c>
      <c r="H21" s="872"/>
      <c r="I21" s="872"/>
      <c r="J21" s="872"/>
      <c r="K21" s="873"/>
      <c r="L21" s="864">
        <f>+L23+L24+L27+L31</f>
        <v>0</v>
      </c>
      <c r="M21" s="855" t="s">
        <v>386</v>
      </c>
      <c r="N21" s="858" t="s">
        <v>299</v>
      </c>
      <c r="O21" s="304"/>
      <c r="R21" s="324"/>
      <c r="S21" s="323"/>
      <c r="T21" s="325"/>
      <c r="U21" s="325"/>
      <c r="V21" s="325"/>
      <c r="W21" s="325"/>
      <c r="X21" s="325"/>
      <c r="Y21" s="325"/>
      <c r="Z21" s="325"/>
      <c r="AA21" s="326"/>
      <c r="AB21" s="327"/>
    </row>
    <row r="22" spans="2:28">
      <c r="B22" s="300"/>
      <c r="C22" s="61"/>
      <c r="D22" s="29"/>
      <c r="E22" s="29"/>
      <c r="F22" s="871"/>
      <c r="G22" s="874"/>
      <c r="H22" s="874"/>
      <c r="I22" s="874"/>
      <c r="J22" s="874"/>
      <c r="K22" s="875"/>
      <c r="L22" s="865"/>
      <c r="M22" s="857"/>
      <c r="N22" s="860"/>
      <c r="O22" s="304"/>
      <c r="R22" s="300"/>
      <c r="S22" s="312"/>
      <c r="T22" s="312"/>
      <c r="U22" s="312"/>
      <c r="V22" s="938" t="s">
        <v>368</v>
      </c>
      <c r="W22" s="938"/>
      <c r="X22" s="938"/>
      <c r="Y22" s="938"/>
      <c r="Z22" s="938"/>
      <c r="AA22" s="938"/>
      <c r="AB22" s="304"/>
    </row>
    <row r="23" spans="2:28">
      <c r="B23" s="300"/>
      <c r="C23" s="61"/>
      <c r="D23" s="29"/>
      <c r="E23" s="29"/>
      <c r="F23" s="29"/>
      <c r="G23" s="20">
        <v>8</v>
      </c>
      <c r="H23" s="21" t="s">
        <v>129</v>
      </c>
      <c r="I23" s="20"/>
      <c r="J23" s="21"/>
      <c r="K23" s="69"/>
      <c r="L23" s="395">
        <v>0</v>
      </c>
      <c r="M23" s="291"/>
      <c r="N23" s="322" t="s">
        <v>475</v>
      </c>
      <c r="O23" s="304"/>
      <c r="R23" s="300"/>
      <c r="S23" s="312"/>
      <c r="T23" s="312"/>
      <c r="U23" s="312"/>
      <c r="V23" s="312"/>
      <c r="W23" s="312"/>
      <c r="X23" s="312"/>
      <c r="Y23" s="312"/>
      <c r="Z23" s="312"/>
      <c r="AA23" s="312"/>
      <c r="AB23" s="304"/>
    </row>
    <row r="24" spans="2:28">
      <c r="B24" s="300"/>
      <c r="C24" s="61"/>
      <c r="D24" s="29"/>
      <c r="E24" s="29"/>
      <c r="F24" s="29"/>
      <c r="G24" s="26">
        <v>9</v>
      </c>
      <c r="H24" s="27" t="s">
        <v>130</v>
      </c>
      <c r="I24" s="28"/>
      <c r="J24" s="28"/>
      <c r="K24" s="68"/>
      <c r="L24" s="241">
        <f>+L25+L26</f>
        <v>0</v>
      </c>
      <c r="M24" s="291" t="s">
        <v>271</v>
      </c>
      <c r="N24" s="322" t="s">
        <v>476</v>
      </c>
      <c r="O24" s="304"/>
      <c r="R24" s="300"/>
      <c r="S24" s="312"/>
      <c r="T24" s="312"/>
      <c r="U24" s="312"/>
      <c r="V24" s="312"/>
      <c r="W24" s="312"/>
      <c r="X24" s="312"/>
      <c r="Y24" s="312"/>
      <c r="Z24" s="312"/>
      <c r="AA24" s="312"/>
      <c r="AB24" s="304"/>
    </row>
    <row r="25" spans="2:28">
      <c r="B25" s="300"/>
      <c r="C25" s="61"/>
      <c r="D25" s="29"/>
      <c r="E25" s="29"/>
      <c r="F25" s="29"/>
      <c r="G25" s="29"/>
      <c r="H25" s="20">
        <v>10</v>
      </c>
      <c r="I25" s="21" t="s">
        <v>131</v>
      </c>
      <c r="J25" s="21"/>
      <c r="K25" s="69"/>
      <c r="L25" s="395">
        <v>0</v>
      </c>
      <c r="M25" s="291"/>
      <c r="N25" s="322" t="s">
        <v>360</v>
      </c>
      <c r="O25" s="304"/>
      <c r="R25" s="300"/>
      <c r="S25" s="312"/>
      <c r="T25" s="312"/>
      <c r="U25" s="312"/>
      <c r="V25" s="312"/>
      <c r="W25" s="312"/>
      <c r="X25" s="312"/>
      <c r="Y25" s="312"/>
      <c r="Z25" s="312"/>
      <c r="AA25" s="312"/>
      <c r="AB25" s="304"/>
    </row>
    <row r="26" spans="2:28">
      <c r="B26" s="300"/>
      <c r="C26" s="61"/>
      <c r="D26" s="29"/>
      <c r="E26" s="29"/>
      <c r="F26" s="29"/>
      <c r="G26" s="30"/>
      <c r="H26" s="20">
        <v>11</v>
      </c>
      <c r="I26" s="21" t="s">
        <v>132</v>
      </c>
      <c r="J26" s="21"/>
      <c r="K26" s="69"/>
      <c r="L26" s="395">
        <v>0</v>
      </c>
      <c r="M26" s="291"/>
      <c r="N26" s="322" t="s">
        <v>308</v>
      </c>
      <c r="O26" s="304"/>
      <c r="R26" s="300"/>
      <c r="S26" s="312"/>
      <c r="T26" s="312"/>
      <c r="U26" s="312"/>
      <c r="V26" s="312"/>
      <c r="W26" s="312"/>
      <c r="X26" s="312"/>
      <c r="Y26" s="312"/>
      <c r="Z26" s="312"/>
      <c r="AA26" s="312"/>
      <c r="AB26" s="304"/>
    </row>
    <row r="27" spans="2:28">
      <c r="B27" s="300"/>
      <c r="C27" s="61"/>
      <c r="D27" s="29"/>
      <c r="E27" s="29"/>
      <c r="F27" s="29"/>
      <c r="G27" s="870">
        <v>12</v>
      </c>
      <c r="H27" s="896" t="s">
        <v>133</v>
      </c>
      <c r="I27" s="896"/>
      <c r="J27" s="896"/>
      <c r="K27" s="897"/>
      <c r="L27" s="864">
        <f>+L29+L30</f>
        <v>0</v>
      </c>
      <c r="M27" s="855" t="s">
        <v>272</v>
      </c>
      <c r="N27" s="858" t="s">
        <v>179</v>
      </c>
      <c r="O27" s="304"/>
      <c r="R27" s="300"/>
      <c r="S27" s="312"/>
      <c r="T27" s="312"/>
      <c r="U27" s="312"/>
      <c r="V27" s="312"/>
      <c r="W27" s="312"/>
      <c r="X27" s="312"/>
      <c r="Y27" s="312"/>
      <c r="Z27" s="312"/>
      <c r="AA27" s="312"/>
      <c r="AB27" s="304"/>
    </row>
    <row r="28" spans="2:28">
      <c r="B28" s="300"/>
      <c r="C28" s="61"/>
      <c r="D28" s="29"/>
      <c r="E28" s="29"/>
      <c r="F28" s="31"/>
      <c r="G28" s="871"/>
      <c r="H28" s="898"/>
      <c r="I28" s="898"/>
      <c r="J28" s="898"/>
      <c r="K28" s="899"/>
      <c r="L28" s="865"/>
      <c r="M28" s="857"/>
      <c r="N28" s="860"/>
      <c r="O28" s="304"/>
      <c r="R28" s="300"/>
      <c r="S28" s="312"/>
      <c r="T28" s="312"/>
      <c r="U28" s="312"/>
      <c r="V28" s="312"/>
      <c r="W28" s="312"/>
      <c r="X28" s="312"/>
      <c r="Y28" s="312"/>
      <c r="Z28" s="312"/>
      <c r="AA28" s="312"/>
      <c r="AB28" s="304"/>
    </row>
    <row r="29" spans="2:28">
      <c r="B29" s="300"/>
      <c r="C29" s="61"/>
      <c r="D29" s="29"/>
      <c r="E29" s="29"/>
      <c r="F29" s="31"/>
      <c r="G29" s="29"/>
      <c r="H29" s="20">
        <v>13</v>
      </c>
      <c r="I29" s="21" t="s">
        <v>134</v>
      </c>
      <c r="J29" s="21"/>
      <c r="K29" s="69"/>
      <c r="L29" s="395">
        <v>0</v>
      </c>
      <c r="M29" s="291"/>
      <c r="N29" s="322" t="s">
        <v>361</v>
      </c>
      <c r="O29" s="304"/>
      <c r="R29" s="300"/>
      <c r="S29" s="312"/>
      <c r="T29" s="312"/>
      <c r="U29" s="312"/>
      <c r="V29" s="312"/>
      <c r="W29" s="312"/>
      <c r="X29" s="312"/>
      <c r="Y29" s="312"/>
      <c r="Z29" s="312"/>
      <c r="AA29" s="312"/>
      <c r="AB29" s="304"/>
    </row>
    <row r="30" spans="2:28">
      <c r="B30" s="300"/>
      <c r="C30" s="61"/>
      <c r="D30" s="29"/>
      <c r="E30" s="29"/>
      <c r="F30" s="31"/>
      <c r="G30" s="30"/>
      <c r="H30" s="20">
        <v>14</v>
      </c>
      <c r="I30" s="21" t="s">
        <v>135</v>
      </c>
      <c r="J30" s="21"/>
      <c r="K30" s="69"/>
      <c r="L30" s="395">
        <v>0</v>
      </c>
      <c r="M30" s="291"/>
      <c r="N30" s="322" t="s">
        <v>308</v>
      </c>
      <c r="O30" s="304"/>
      <c r="R30" s="300"/>
      <c r="S30" s="312"/>
      <c r="T30" s="312"/>
      <c r="U30" s="312"/>
      <c r="V30" s="312"/>
      <c r="W30" s="312"/>
      <c r="X30" s="312"/>
      <c r="Y30" s="312"/>
      <c r="Z30" s="312"/>
      <c r="AA30" s="312"/>
      <c r="AB30" s="304"/>
    </row>
    <row r="31" spans="2:28">
      <c r="B31" s="300"/>
      <c r="C31" s="61"/>
      <c r="D31" s="29"/>
      <c r="E31" s="29"/>
      <c r="F31" s="31"/>
      <c r="G31" s="885">
        <v>15</v>
      </c>
      <c r="H31" s="849" t="s">
        <v>136</v>
      </c>
      <c r="I31" s="849"/>
      <c r="J31" s="849"/>
      <c r="K31" s="850"/>
      <c r="L31" s="861">
        <v>0</v>
      </c>
      <c r="M31" s="855"/>
      <c r="N31" s="858" t="s">
        <v>375</v>
      </c>
      <c r="O31" s="304"/>
      <c r="R31" s="300"/>
      <c r="S31" s="312"/>
      <c r="T31" s="312"/>
      <c r="U31" s="312"/>
      <c r="V31" s="312"/>
      <c r="W31" s="312"/>
      <c r="X31" s="312"/>
      <c r="Y31" s="312"/>
      <c r="Z31" s="312"/>
      <c r="AA31" s="312"/>
      <c r="AB31" s="304"/>
    </row>
    <row r="32" spans="2:28">
      <c r="B32" s="300"/>
      <c r="C32" s="61"/>
      <c r="D32" s="29"/>
      <c r="E32" s="30"/>
      <c r="F32" s="32"/>
      <c r="G32" s="886"/>
      <c r="H32" s="853"/>
      <c r="I32" s="853"/>
      <c r="J32" s="853"/>
      <c r="K32" s="854"/>
      <c r="L32" s="863"/>
      <c r="M32" s="857"/>
      <c r="N32" s="860"/>
      <c r="O32" s="304"/>
      <c r="R32" s="300"/>
      <c r="S32" s="312"/>
      <c r="T32" s="312"/>
      <c r="U32" s="312"/>
      <c r="V32" s="312"/>
      <c r="W32" s="312"/>
      <c r="X32" s="312"/>
      <c r="Y32" s="312"/>
      <c r="Z32" s="312"/>
      <c r="AA32" s="312"/>
      <c r="AB32" s="304"/>
    </row>
    <row r="33" spans="2:28">
      <c r="B33" s="300"/>
      <c r="C33" s="61"/>
      <c r="D33" s="29"/>
      <c r="E33" s="26">
        <v>16</v>
      </c>
      <c r="F33" s="27" t="s">
        <v>137</v>
      </c>
      <c r="G33" s="27"/>
      <c r="H33" s="27"/>
      <c r="I33" s="26"/>
      <c r="J33" s="27"/>
      <c r="K33" s="68"/>
      <c r="L33" s="242">
        <f>+L34+L39</f>
        <v>0</v>
      </c>
      <c r="M33" s="291" t="s">
        <v>273</v>
      </c>
      <c r="N33" s="322"/>
      <c r="O33" s="304"/>
      <c r="R33" s="300"/>
      <c r="S33" s="312"/>
      <c r="T33" s="312"/>
      <c r="U33" s="312"/>
      <c r="V33" s="312"/>
      <c r="W33" s="312"/>
      <c r="X33" s="312"/>
      <c r="Y33" s="312"/>
      <c r="Z33" s="312"/>
      <c r="AA33" s="312"/>
      <c r="AB33" s="304"/>
    </row>
    <row r="34" spans="2:28">
      <c r="B34" s="300"/>
      <c r="C34" s="61"/>
      <c r="D34" s="29"/>
      <c r="E34" s="29"/>
      <c r="F34" s="870">
        <v>17</v>
      </c>
      <c r="G34" s="872" t="s">
        <v>262</v>
      </c>
      <c r="H34" s="872"/>
      <c r="I34" s="872"/>
      <c r="J34" s="872"/>
      <c r="K34" s="873"/>
      <c r="L34" s="864">
        <f>+L36+L37</f>
        <v>0</v>
      </c>
      <c r="M34" s="855" t="s">
        <v>274</v>
      </c>
      <c r="N34" s="858" t="s">
        <v>300</v>
      </c>
      <c r="O34" s="304"/>
      <c r="R34" s="300"/>
      <c r="S34" s="312"/>
      <c r="T34" s="312"/>
      <c r="U34" s="312"/>
      <c r="V34" s="312"/>
      <c r="W34" s="312"/>
      <c r="X34" s="312"/>
      <c r="Y34" s="312"/>
      <c r="Z34" s="312"/>
      <c r="AA34" s="312"/>
      <c r="AB34" s="304"/>
    </row>
    <row r="35" spans="2:28">
      <c r="B35" s="300"/>
      <c r="C35" s="61"/>
      <c r="D35" s="29"/>
      <c r="E35" s="29"/>
      <c r="F35" s="871"/>
      <c r="G35" s="874"/>
      <c r="H35" s="874"/>
      <c r="I35" s="874"/>
      <c r="J35" s="874"/>
      <c r="K35" s="875"/>
      <c r="L35" s="865"/>
      <c r="M35" s="857"/>
      <c r="N35" s="860"/>
      <c r="O35" s="304"/>
      <c r="R35" s="300"/>
      <c r="S35" s="312"/>
      <c r="T35" s="312"/>
      <c r="U35" s="312"/>
      <c r="V35" s="312"/>
      <c r="W35" s="312"/>
      <c r="X35" s="312"/>
      <c r="Y35" s="312"/>
      <c r="Z35" s="312"/>
      <c r="AA35" s="312"/>
      <c r="AB35" s="304"/>
    </row>
    <row r="36" spans="2:28">
      <c r="B36" s="300"/>
      <c r="C36" s="61"/>
      <c r="D36" s="29"/>
      <c r="E36" s="29"/>
      <c r="F36" s="29"/>
      <c r="G36" s="836">
        <v>18</v>
      </c>
      <c r="H36" s="837" t="s">
        <v>138</v>
      </c>
      <c r="I36" s="20"/>
      <c r="J36" s="21"/>
      <c r="K36" s="69"/>
      <c r="L36" s="396">
        <v>0</v>
      </c>
      <c r="M36" s="291"/>
      <c r="N36" s="322" t="s">
        <v>301</v>
      </c>
      <c r="O36" s="304"/>
      <c r="R36" s="300"/>
      <c r="S36" s="312"/>
      <c r="T36" s="312"/>
      <c r="U36" s="312"/>
      <c r="V36" s="312"/>
      <c r="W36" s="312"/>
      <c r="X36" s="312"/>
      <c r="Y36" s="312"/>
      <c r="Z36" s="312"/>
      <c r="AA36" s="312"/>
      <c r="AB36" s="304"/>
    </row>
    <row r="37" spans="2:28">
      <c r="B37" s="300"/>
      <c r="C37" s="61"/>
      <c r="D37" s="29"/>
      <c r="E37" s="29"/>
      <c r="F37" s="29"/>
      <c r="G37" s="846">
        <v>19</v>
      </c>
      <c r="H37" s="849" t="s">
        <v>139</v>
      </c>
      <c r="I37" s="849"/>
      <c r="J37" s="849"/>
      <c r="K37" s="850"/>
      <c r="L37" s="861">
        <v>0</v>
      </c>
      <c r="M37" s="855"/>
      <c r="N37" s="858" t="s">
        <v>302</v>
      </c>
      <c r="O37" s="304"/>
      <c r="R37" s="300"/>
      <c r="S37" s="312"/>
      <c r="T37" s="312"/>
      <c r="U37" s="312"/>
      <c r="V37" s="312"/>
      <c r="W37" s="312"/>
      <c r="X37" s="312"/>
      <c r="Y37" s="312"/>
      <c r="Z37" s="312"/>
      <c r="AA37" s="312"/>
      <c r="AB37" s="304"/>
    </row>
    <row r="38" spans="2:28">
      <c r="B38" s="300"/>
      <c r="C38" s="61"/>
      <c r="D38" s="29"/>
      <c r="E38" s="29"/>
      <c r="F38" s="30"/>
      <c r="G38" s="848"/>
      <c r="H38" s="853"/>
      <c r="I38" s="853"/>
      <c r="J38" s="853"/>
      <c r="K38" s="854"/>
      <c r="L38" s="863"/>
      <c r="M38" s="857"/>
      <c r="N38" s="860"/>
      <c r="O38" s="304"/>
      <c r="R38" s="300"/>
      <c r="S38" s="312"/>
      <c r="T38" s="312"/>
      <c r="U38" s="312"/>
      <c r="V38" s="312"/>
      <c r="W38" s="312"/>
      <c r="X38" s="312"/>
      <c r="Y38" s="312"/>
      <c r="Z38" s="312"/>
      <c r="AA38" s="312"/>
      <c r="AB38" s="304"/>
    </row>
    <row r="39" spans="2:28">
      <c r="B39" s="300"/>
      <c r="C39" s="61"/>
      <c r="D39" s="29"/>
      <c r="E39" s="29"/>
      <c r="F39" s="870">
        <v>20</v>
      </c>
      <c r="G39" s="872" t="s">
        <v>263</v>
      </c>
      <c r="H39" s="872"/>
      <c r="I39" s="872"/>
      <c r="J39" s="872"/>
      <c r="K39" s="873"/>
      <c r="L39" s="864">
        <f>+L41+L43+L46+L48+L49+L51+L53+L56</f>
        <v>0</v>
      </c>
      <c r="M39" s="855" t="s">
        <v>294</v>
      </c>
      <c r="N39" s="858" t="s">
        <v>303</v>
      </c>
      <c r="O39" s="304"/>
      <c r="R39" s="300"/>
      <c r="S39" s="312"/>
      <c r="T39" s="312"/>
      <c r="U39" s="312"/>
      <c r="V39" s="312"/>
      <c r="W39" s="312"/>
      <c r="X39" s="312"/>
      <c r="Y39" s="312"/>
      <c r="Z39" s="312"/>
      <c r="AA39" s="312"/>
      <c r="AB39" s="304"/>
    </row>
    <row r="40" spans="2:28">
      <c r="B40" s="300"/>
      <c r="C40" s="61"/>
      <c r="D40" s="29"/>
      <c r="E40" s="29"/>
      <c r="F40" s="871"/>
      <c r="G40" s="874"/>
      <c r="H40" s="874"/>
      <c r="I40" s="874"/>
      <c r="J40" s="874"/>
      <c r="K40" s="875"/>
      <c r="L40" s="865"/>
      <c r="M40" s="857"/>
      <c r="N40" s="860"/>
      <c r="O40" s="304"/>
      <c r="R40" s="300"/>
      <c r="S40" s="312"/>
      <c r="T40" s="312"/>
      <c r="U40" s="312"/>
      <c r="V40" s="312"/>
      <c r="W40" s="312"/>
      <c r="X40" s="312"/>
      <c r="Y40" s="312"/>
      <c r="Z40" s="312"/>
      <c r="AA40" s="312"/>
      <c r="AB40" s="304"/>
    </row>
    <row r="41" spans="2:28" ht="12.5" thickBot="1">
      <c r="B41" s="300"/>
      <c r="C41" s="61"/>
      <c r="D41" s="29"/>
      <c r="E41" s="29"/>
      <c r="F41" s="215"/>
      <c r="G41" s="846">
        <v>21</v>
      </c>
      <c r="H41" s="849" t="s">
        <v>140</v>
      </c>
      <c r="I41" s="849"/>
      <c r="J41" s="849"/>
      <c r="K41" s="850"/>
      <c r="L41" s="861">
        <v>0</v>
      </c>
      <c r="M41" s="855"/>
      <c r="N41" s="858" t="s">
        <v>376</v>
      </c>
      <c r="O41" s="304"/>
      <c r="R41" s="300"/>
      <c r="S41" s="312"/>
      <c r="T41" s="312"/>
      <c r="U41" s="312"/>
      <c r="V41" s="909" t="s">
        <v>394</v>
      </c>
      <c r="W41" s="909"/>
      <c r="X41" s="909"/>
      <c r="Y41" s="909"/>
      <c r="Z41" s="909"/>
      <c r="AA41" s="909"/>
      <c r="AB41" s="304"/>
    </row>
    <row r="42" spans="2:28">
      <c r="B42" s="300"/>
      <c r="C42" s="61"/>
      <c r="D42" s="29"/>
      <c r="E42" s="29"/>
      <c r="F42" s="29"/>
      <c r="G42" s="848"/>
      <c r="H42" s="853"/>
      <c r="I42" s="853"/>
      <c r="J42" s="853"/>
      <c r="K42" s="854"/>
      <c r="L42" s="863"/>
      <c r="M42" s="857"/>
      <c r="N42" s="860"/>
      <c r="O42" s="304"/>
      <c r="R42" s="300"/>
      <c r="S42" s="312"/>
      <c r="T42" s="879"/>
      <c r="U42" s="880"/>
      <c r="V42" s="880"/>
      <c r="W42" s="881"/>
      <c r="X42" s="910" t="s">
        <v>220</v>
      </c>
      <c r="Y42" s="912" t="s">
        <v>221</v>
      </c>
      <c r="Z42" s="914" t="s">
        <v>222</v>
      </c>
      <c r="AA42" s="916" t="s">
        <v>393</v>
      </c>
      <c r="AB42" s="304"/>
    </row>
    <row r="43" spans="2:28" ht="12.5" thickBot="1">
      <c r="B43" s="300"/>
      <c r="C43" s="61"/>
      <c r="D43" s="29"/>
      <c r="E43" s="29"/>
      <c r="F43" s="29"/>
      <c r="G43" s="846">
        <v>22</v>
      </c>
      <c r="H43" s="849" t="s">
        <v>141</v>
      </c>
      <c r="I43" s="849"/>
      <c r="J43" s="849"/>
      <c r="K43" s="850"/>
      <c r="L43" s="861">
        <v>0</v>
      </c>
      <c r="M43" s="855"/>
      <c r="N43" s="858" t="s">
        <v>377</v>
      </c>
      <c r="O43" s="304"/>
      <c r="R43" s="300"/>
      <c r="S43" s="312"/>
      <c r="T43" s="882"/>
      <c r="U43" s="883"/>
      <c r="V43" s="883"/>
      <c r="W43" s="884"/>
      <c r="X43" s="911"/>
      <c r="Y43" s="913"/>
      <c r="Z43" s="915"/>
      <c r="AA43" s="917"/>
      <c r="AB43" s="304"/>
    </row>
    <row r="44" spans="2:28">
      <c r="B44" s="300"/>
      <c r="C44" s="61"/>
      <c r="D44" s="29"/>
      <c r="E44" s="29"/>
      <c r="F44" s="29"/>
      <c r="G44" s="847"/>
      <c r="H44" s="851"/>
      <c r="I44" s="851"/>
      <c r="J44" s="851"/>
      <c r="K44" s="852"/>
      <c r="L44" s="862"/>
      <c r="M44" s="856"/>
      <c r="N44" s="859"/>
      <c r="O44" s="304"/>
      <c r="R44" s="300"/>
      <c r="S44" s="312"/>
      <c r="T44" s="513"/>
      <c r="U44" s="514"/>
      <c r="V44" s="960" t="s">
        <v>395</v>
      </c>
      <c r="W44" s="515"/>
      <c r="X44" s="962">
        <f>+'③-2計算'!AD52</f>
        <v>0</v>
      </c>
      <c r="Y44" s="964">
        <f>+'③-2計算'!AF52</f>
        <v>0</v>
      </c>
      <c r="Z44" s="966">
        <f>+'③-2計算'!AH52</f>
        <v>0</v>
      </c>
      <c r="AA44" s="948">
        <f>+'③-2計算'!AJ52</f>
        <v>0</v>
      </c>
      <c r="AB44" s="304"/>
    </row>
    <row r="45" spans="2:28">
      <c r="B45" s="300"/>
      <c r="C45" s="61"/>
      <c r="D45" s="29"/>
      <c r="E45" s="29"/>
      <c r="F45" s="29"/>
      <c r="G45" s="848"/>
      <c r="H45" s="853"/>
      <c r="I45" s="853"/>
      <c r="J45" s="853"/>
      <c r="K45" s="854"/>
      <c r="L45" s="863"/>
      <c r="M45" s="857"/>
      <c r="N45" s="860"/>
      <c r="O45" s="304"/>
      <c r="R45" s="300"/>
      <c r="S45" s="312"/>
      <c r="T45" s="516"/>
      <c r="U45" s="517"/>
      <c r="V45" s="961"/>
      <c r="W45" s="518" t="s">
        <v>6</v>
      </c>
      <c r="X45" s="963"/>
      <c r="Y45" s="965"/>
      <c r="Z45" s="967"/>
      <c r="AA45" s="949"/>
      <c r="AB45" s="304"/>
    </row>
    <row r="46" spans="2:28">
      <c r="B46" s="300"/>
      <c r="C46" s="61"/>
      <c r="D46" s="29"/>
      <c r="E46" s="29"/>
      <c r="F46" s="29"/>
      <c r="G46" s="846">
        <v>23</v>
      </c>
      <c r="H46" s="849" t="s">
        <v>142</v>
      </c>
      <c r="I46" s="849"/>
      <c r="J46" s="849"/>
      <c r="K46" s="850"/>
      <c r="L46" s="861">
        <v>0</v>
      </c>
      <c r="M46" s="855"/>
      <c r="N46" s="858" t="s">
        <v>378</v>
      </c>
      <c r="O46" s="304"/>
      <c r="R46" s="300"/>
      <c r="S46" s="312"/>
      <c r="T46" s="516"/>
      <c r="U46" s="519"/>
      <c r="V46" s="950" t="s">
        <v>396</v>
      </c>
      <c r="W46" s="520"/>
      <c r="X46" s="952">
        <f>+'③-2計算'!AE52</f>
        <v>0</v>
      </c>
      <c r="Y46" s="954">
        <f>+'③-2計算'!AG52</f>
        <v>0</v>
      </c>
      <c r="Z46" s="956">
        <f>+'③-2計算'!AI52</f>
        <v>0</v>
      </c>
      <c r="AA46" s="958">
        <f>+'③-2計算'!AK52</f>
        <v>0</v>
      </c>
      <c r="AB46" s="304"/>
    </row>
    <row r="47" spans="2:28" ht="12.5" thickBot="1">
      <c r="B47" s="300"/>
      <c r="C47" s="61"/>
      <c r="D47" s="29"/>
      <c r="E47" s="29"/>
      <c r="F47" s="29"/>
      <c r="G47" s="848"/>
      <c r="H47" s="853"/>
      <c r="I47" s="853"/>
      <c r="J47" s="853"/>
      <c r="K47" s="854"/>
      <c r="L47" s="863"/>
      <c r="M47" s="857"/>
      <c r="N47" s="860"/>
      <c r="O47" s="304"/>
      <c r="R47" s="300"/>
      <c r="S47" s="312"/>
      <c r="T47" s="521"/>
      <c r="U47" s="522"/>
      <c r="V47" s="951"/>
      <c r="W47" s="523" t="s">
        <v>7</v>
      </c>
      <c r="X47" s="953"/>
      <c r="Y47" s="955"/>
      <c r="Z47" s="957"/>
      <c r="AA47" s="959"/>
      <c r="AB47" s="304"/>
    </row>
    <row r="48" spans="2:28">
      <c r="B48" s="300"/>
      <c r="C48" s="61"/>
      <c r="D48" s="29"/>
      <c r="E48" s="29"/>
      <c r="F48" s="29"/>
      <c r="G48" s="224">
        <v>24</v>
      </c>
      <c r="H48" s="225" t="s">
        <v>143</v>
      </c>
      <c r="I48" s="224"/>
      <c r="J48" s="225"/>
      <c r="K48" s="226"/>
      <c r="L48" s="396">
        <v>0</v>
      </c>
      <c r="M48" s="291"/>
      <c r="N48" s="322" t="s">
        <v>379</v>
      </c>
      <c r="O48" s="304"/>
      <c r="R48" s="300"/>
      <c r="S48" s="312"/>
      <c r="T48" s="946" t="s">
        <v>8</v>
      </c>
      <c r="U48" s="946"/>
      <c r="V48" s="946"/>
      <c r="W48" s="946"/>
      <c r="X48" s="946"/>
      <c r="Y48" s="946"/>
      <c r="Z48" s="946"/>
      <c r="AA48" s="946"/>
      <c r="AB48" s="304"/>
    </row>
    <row r="49" spans="2:28">
      <c r="B49" s="300"/>
      <c r="C49" s="61"/>
      <c r="D49" s="29"/>
      <c r="E49" s="29"/>
      <c r="F49" s="29"/>
      <c r="G49" s="846">
        <v>25</v>
      </c>
      <c r="H49" s="849" t="s">
        <v>144</v>
      </c>
      <c r="I49" s="849"/>
      <c r="J49" s="849"/>
      <c r="K49" s="850"/>
      <c r="L49" s="861">
        <v>0</v>
      </c>
      <c r="M49" s="855"/>
      <c r="N49" s="858" t="s">
        <v>380</v>
      </c>
      <c r="O49" s="304"/>
      <c r="R49" s="300"/>
      <c r="S49" s="312"/>
      <c r="T49" s="947"/>
      <c r="U49" s="947"/>
      <c r="V49" s="947"/>
      <c r="W49" s="947"/>
      <c r="X49" s="947"/>
      <c r="Y49" s="947"/>
      <c r="Z49" s="947"/>
      <c r="AA49" s="947"/>
      <c r="AB49" s="304"/>
    </row>
    <row r="50" spans="2:28">
      <c r="B50" s="300"/>
      <c r="C50" s="61"/>
      <c r="D50" s="29"/>
      <c r="E50" s="29"/>
      <c r="F50" s="29"/>
      <c r="G50" s="848"/>
      <c r="H50" s="853"/>
      <c r="I50" s="853"/>
      <c r="J50" s="853"/>
      <c r="K50" s="854"/>
      <c r="L50" s="863"/>
      <c r="M50" s="857"/>
      <c r="N50" s="860"/>
      <c r="O50" s="304"/>
      <c r="R50" s="300"/>
      <c r="S50" s="312"/>
      <c r="T50" s="947" t="s">
        <v>9</v>
      </c>
      <c r="U50" s="947"/>
      <c r="V50" s="947"/>
      <c r="W50" s="947"/>
      <c r="X50" s="947"/>
      <c r="Y50" s="947"/>
      <c r="Z50" s="947"/>
      <c r="AA50" s="947"/>
      <c r="AB50" s="304"/>
    </row>
    <row r="51" spans="2:28">
      <c r="B51" s="300"/>
      <c r="C51" s="61"/>
      <c r="D51" s="29"/>
      <c r="E51" s="29"/>
      <c r="F51" s="29"/>
      <c r="G51" s="846">
        <v>26</v>
      </c>
      <c r="H51" s="849" t="s">
        <v>145</v>
      </c>
      <c r="I51" s="849"/>
      <c r="J51" s="849"/>
      <c r="K51" s="850"/>
      <c r="L51" s="861">
        <v>0</v>
      </c>
      <c r="M51" s="855"/>
      <c r="N51" s="858" t="s">
        <v>382</v>
      </c>
      <c r="O51" s="304"/>
      <c r="R51" s="300"/>
      <c r="S51" s="312"/>
      <c r="T51" s="947"/>
      <c r="U51" s="947"/>
      <c r="V51" s="947"/>
      <c r="W51" s="947"/>
      <c r="X51" s="947"/>
      <c r="Y51" s="947"/>
      <c r="Z51" s="947"/>
      <c r="AA51" s="947"/>
      <c r="AB51" s="304"/>
    </row>
    <row r="52" spans="2:28">
      <c r="B52" s="300"/>
      <c r="C52" s="61"/>
      <c r="D52" s="29"/>
      <c r="E52" s="29"/>
      <c r="F52" s="29"/>
      <c r="G52" s="848"/>
      <c r="H52" s="853"/>
      <c r="I52" s="853"/>
      <c r="J52" s="853"/>
      <c r="K52" s="854"/>
      <c r="L52" s="863"/>
      <c r="M52" s="857"/>
      <c r="N52" s="860"/>
      <c r="O52" s="304"/>
      <c r="R52" s="300"/>
      <c r="S52" s="312"/>
      <c r="T52" s="312"/>
      <c r="U52" s="312"/>
      <c r="V52" s="938" t="s">
        <v>394</v>
      </c>
      <c r="W52" s="938"/>
      <c r="X52" s="938"/>
      <c r="Y52" s="938"/>
      <c r="Z52" s="938"/>
      <c r="AA52" s="938"/>
      <c r="AB52" s="304"/>
    </row>
    <row r="53" spans="2:28">
      <c r="B53" s="300"/>
      <c r="C53" s="61"/>
      <c r="D53" s="29"/>
      <c r="E53" s="29"/>
      <c r="F53" s="29"/>
      <c r="G53" s="846">
        <v>27</v>
      </c>
      <c r="H53" s="849" t="s">
        <v>146</v>
      </c>
      <c r="I53" s="849"/>
      <c r="J53" s="849"/>
      <c r="K53" s="850"/>
      <c r="L53" s="861">
        <v>0</v>
      </c>
      <c r="M53" s="855"/>
      <c r="N53" s="858" t="s">
        <v>381</v>
      </c>
      <c r="O53" s="304"/>
      <c r="R53" s="300"/>
      <c r="S53" s="312"/>
      <c r="T53" s="312"/>
      <c r="U53" s="312"/>
      <c r="V53" s="312"/>
      <c r="W53" s="312"/>
      <c r="X53" s="312"/>
      <c r="Y53" s="312"/>
      <c r="Z53" s="312"/>
      <c r="AA53" s="312"/>
      <c r="AB53" s="304"/>
    </row>
    <row r="54" spans="2:28">
      <c r="B54" s="300"/>
      <c r="C54" s="61"/>
      <c r="D54" s="29"/>
      <c r="E54" s="29"/>
      <c r="F54" s="29"/>
      <c r="G54" s="847"/>
      <c r="H54" s="851"/>
      <c r="I54" s="851"/>
      <c r="J54" s="851"/>
      <c r="K54" s="852"/>
      <c r="L54" s="862"/>
      <c r="M54" s="856"/>
      <c r="N54" s="859"/>
      <c r="O54" s="304"/>
      <c r="R54" s="300"/>
      <c r="S54" s="312"/>
      <c r="T54" s="312"/>
      <c r="U54" s="312"/>
      <c r="V54" s="312"/>
      <c r="W54" s="312"/>
      <c r="X54" s="312"/>
      <c r="Y54" s="312"/>
      <c r="Z54" s="312"/>
      <c r="AA54" s="312"/>
      <c r="AB54" s="304"/>
    </row>
    <row r="55" spans="2:28">
      <c r="B55" s="300"/>
      <c r="C55" s="61"/>
      <c r="D55" s="29"/>
      <c r="E55" s="29"/>
      <c r="F55" s="29"/>
      <c r="G55" s="848"/>
      <c r="H55" s="853"/>
      <c r="I55" s="853"/>
      <c r="J55" s="853"/>
      <c r="K55" s="854"/>
      <c r="L55" s="863"/>
      <c r="M55" s="857"/>
      <c r="N55" s="860"/>
      <c r="O55" s="304"/>
      <c r="R55" s="300"/>
      <c r="S55" s="312"/>
      <c r="T55" s="312"/>
      <c r="U55" s="312"/>
      <c r="V55" s="312"/>
      <c r="W55" s="312"/>
      <c r="X55" s="312"/>
      <c r="Y55" s="312"/>
      <c r="Z55" s="312"/>
      <c r="AA55" s="312"/>
      <c r="AB55" s="304"/>
    </row>
    <row r="56" spans="2:28">
      <c r="B56" s="300"/>
      <c r="C56" s="61"/>
      <c r="D56" s="29"/>
      <c r="E56" s="29"/>
      <c r="F56" s="29"/>
      <c r="G56" s="885">
        <v>28</v>
      </c>
      <c r="H56" s="849" t="s">
        <v>147</v>
      </c>
      <c r="I56" s="849"/>
      <c r="J56" s="849"/>
      <c r="K56" s="850"/>
      <c r="L56" s="861">
        <v>0</v>
      </c>
      <c r="M56" s="855"/>
      <c r="N56" s="858" t="s">
        <v>307</v>
      </c>
      <c r="O56" s="304"/>
      <c r="R56" s="300"/>
      <c r="S56" s="312"/>
      <c r="T56" s="312"/>
      <c r="U56" s="312"/>
      <c r="V56" s="312"/>
      <c r="W56" s="312"/>
      <c r="X56" s="312"/>
      <c r="Y56" s="524"/>
      <c r="Z56" s="312"/>
      <c r="AA56" s="312"/>
      <c r="AB56" s="304"/>
    </row>
    <row r="57" spans="2:28">
      <c r="B57" s="300"/>
      <c r="C57" s="835"/>
      <c r="D57" s="29"/>
      <c r="E57" s="30"/>
      <c r="F57" s="30"/>
      <c r="G57" s="886"/>
      <c r="H57" s="853"/>
      <c r="I57" s="853"/>
      <c r="J57" s="853"/>
      <c r="K57" s="854"/>
      <c r="L57" s="863"/>
      <c r="M57" s="857"/>
      <c r="N57" s="860"/>
      <c r="O57" s="304"/>
      <c r="R57" s="300"/>
      <c r="S57" s="312"/>
      <c r="T57" s="312"/>
      <c r="U57" s="312"/>
      <c r="V57" s="312"/>
      <c r="W57" s="312"/>
      <c r="X57" s="312"/>
      <c r="Y57" s="312"/>
      <c r="Z57" s="312"/>
      <c r="AA57" s="312"/>
      <c r="AB57" s="304"/>
    </row>
    <row r="58" spans="2:28" ht="19">
      <c r="B58" s="300"/>
      <c r="C58" s="835"/>
      <c r="D58" s="831">
        <v>71</v>
      </c>
      <c r="E58" s="832" t="s">
        <v>528</v>
      </c>
      <c r="F58" s="833"/>
      <c r="G58" s="833"/>
      <c r="H58" s="833"/>
      <c r="I58" s="832"/>
      <c r="J58" s="834"/>
      <c r="K58" s="824"/>
      <c r="L58" s="827">
        <v>0</v>
      </c>
      <c r="M58" s="825"/>
      <c r="N58" s="826" t="s">
        <v>529</v>
      </c>
      <c r="O58" s="304"/>
      <c r="R58" s="300"/>
      <c r="S58" s="312"/>
      <c r="T58" s="312"/>
      <c r="U58" s="312"/>
      <c r="V58" s="312"/>
      <c r="W58" s="312"/>
      <c r="X58" s="312"/>
      <c r="Y58" s="312"/>
      <c r="Z58" s="312"/>
      <c r="AA58" s="312"/>
      <c r="AB58" s="304"/>
    </row>
    <row r="59" spans="2:28">
      <c r="B59" s="300"/>
      <c r="C59" s="835"/>
      <c r="D59" s="26">
        <v>29</v>
      </c>
      <c r="E59" s="27" t="s">
        <v>148</v>
      </c>
      <c r="F59" s="27"/>
      <c r="G59" s="27"/>
      <c r="H59" s="27"/>
      <c r="I59" s="27"/>
      <c r="J59" s="28"/>
      <c r="K59" s="68"/>
      <c r="L59" s="241">
        <f>+L60+L93+L94</f>
        <v>0</v>
      </c>
      <c r="M59" s="291" t="s">
        <v>387</v>
      </c>
      <c r="N59" s="322"/>
      <c r="O59" s="304"/>
      <c r="R59" s="300"/>
      <c r="S59" s="312"/>
      <c r="T59" s="312"/>
      <c r="U59" s="312"/>
      <c r="V59" s="312"/>
      <c r="W59" s="312"/>
      <c r="X59" s="312"/>
      <c r="Y59" s="312"/>
      <c r="Z59" s="312"/>
      <c r="AA59" s="312"/>
      <c r="AB59" s="304"/>
    </row>
    <row r="60" spans="2:28">
      <c r="B60" s="300"/>
      <c r="C60" s="61"/>
      <c r="D60" s="29"/>
      <c r="E60" s="26">
        <v>30</v>
      </c>
      <c r="F60" s="27" t="s">
        <v>149</v>
      </c>
      <c r="G60" s="27"/>
      <c r="H60" s="27"/>
      <c r="I60" s="27"/>
      <c r="J60" s="28"/>
      <c r="K60" s="68"/>
      <c r="L60" s="241">
        <f>+L61+L81</f>
        <v>0</v>
      </c>
      <c r="M60" s="291" t="s">
        <v>275</v>
      </c>
      <c r="N60" s="322" t="s">
        <v>180</v>
      </c>
      <c r="O60" s="304"/>
      <c r="R60" s="300"/>
      <c r="S60" s="312"/>
      <c r="T60" s="312"/>
      <c r="U60" s="312"/>
      <c r="V60" s="312"/>
      <c r="W60" s="312"/>
      <c r="X60" s="312"/>
      <c r="Y60" s="312"/>
      <c r="Z60" s="312"/>
      <c r="AA60" s="312"/>
      <c r="AB60" s="304"/>
    </row>
    <row r="61" spans="2:28">
      <c r="B61" s="300"/>
      <c r="C61" s="61"/>
      <c r="D61" s="29"/>
      <c r="E61" s="29"/>
      <c r="F61" s="26">
        <v>31</v>
      </c>
      <c r="G61" s="27" t="s">
        <v>150</v>
      </c>
      <c r="H61" s="27"/>
      <c r="I61" s="27"/>
      <c r="J61" s="27"/>
      <c r="K61" s="68"/>
      <c r="L61" s="241">
        <f>+L62+L80</f>
        <v>0</v>
      </c>
      <c r="M61" s="291" t="s">
        <v>276</v>
      </c>
      <c r="N61" s="322"/>
      <c r="O61" s="304"/>
      <c r="R61" s="300"/>
      <c r="S61" s="312"/>
      <c r="T61" s="312"/>
      <c r="U61" s="312"/>
      <c r="V61" s="312"/>
      <c r="W61" s="312"/>
      <c r="X61" s="312"/>
      <c r="Y61" s="312"/>
      <c r="Z61" s="312"/>
      <c r="AA61" s="312"/>
      <c r="AB61" s="304"/>
    </row>
    <row r="62" spans="2:28">
      <c r="B62" s="300"/>
      <c r="C62" s="61"/>
      <c r="D62" s="29"/>
      <c r="E62" s="29"/>
      <c r="F62" s="29"/>
      <c r="G62" s="26">
        <v>32</v>
      </c>
      <c r="H62" s="27" t="s">
        <v>151</v>
      </c>
      <c r="I62" s="27"/>
      <c r="J62" s="28"/>
      <c r="K62" s="68"/>
      <c r="L62" s="241">
        <f>+L63+L71</f>
        <v>0</v>
      </c>
      <c r="M62" s="291" t="s">
        <v>277</v>
      </c>
      <c r="N62" s="322"/>
      <c r="O62" s="304"/>
      <c r="R62" s="300"/>
      <c r="S62" s="312"/>
      <c r="T62" s="312"/>
      <c r="U62" s="312"/>
      <c r="V62" s="312"/>
      <c r="W62" s="312"/>
      <c r="X62" s="312"/>
      <c r="Y62" s="312"/>
      <c r="Z62" s="312"/>
      <c r="AA62" s="312"/>
      <c r="AB62" s="304"/>
    </row>
    <row r="63" spans="2:28">
      <c r="B63" s="300"/>
      <c r="C63" s="61"/>
      <c r="D63" s="29"/>
      <c r="E63" s="29"/>
      <c r="F63" s="29"/>
      <c r="G63" s="29"/>
      <c r="H63" s="26">
        <v>33</v>
      </c>
      <c r="I63" s="27" t="s">
        <v>152</v>
      </c>
      <c r="J63" s="27"/>
      <c r="K63" s="68"/>
      <c r="L63" s="241">
        <f>SUM(L64:L70)</f>
        <v>0</v>
      </c>
      <c r="M63" s="291" t="s">
        <v>295</v>
      </c>
      <c r="N63" s="322"/>
      <c r="O63" s="304"/>
      <c r="R63" s="300"/>
      <c r="S63" s="312"/>
      <c r="T63" s="312"/>
      <c r="U63" s="312"/>
      <c r="V63" s="312"/>
      <c r="W63" s="312"/>
      <c r="X63" s="312"/>
      <c r="Y63" s="312"/>
      <c r="Z63" s="312"/>
      <c r="AA63" s="312"/>
      <c r="AB63" s="304"/>
    </row>
    <row r="64" spans="2:28">
      <c r="B64" s="300"/>
      <c r="C64" s="61"/>
      <c r="D64" s="29"/>
      <c r="E64" s="29"/>
      <c r="F64" s="29"/>
      <c r="G64" s="29"/>
      <c r="H64" s="29"/>
      <c r="I64" s="20">
        <v>34</v>
      </c>
      <c r="J64" s="21" t="s">
        <v>153</v>
      </c>
      <c r="K64" s="69"/>
      <c r="L64" s="395">
        <v>0</v>
      </c>
      <c r="M64" s="291"/>
      <c r="N64" s="322" t="s">
        <v>282</v>
      </c>
      <c r="O64" s="304"/>
      <c r="R64" s="300"/>
      <c r="S64" s="312"/>
      <c r="T64" s="312"/>
      <c r="U64" s="312"/>
      <c r="V64" s="312"/>
      <c r="W64" s="312"/>
      <c r="X64" s="312"/>
      <c r="Y64" s="312"/>
      <c r="Z64" s="312"/>
      <c r="AA64" s="312"/>
      <c r="AB64" s="304"/>
    </row>
    <row r="65" spans="2:28">
      <c r="B65" s="300"/>
      <c r="C65" s="61"/>
      <c r="D65" s="29"/>
      <c r="E65" s="29"/>
      <c r="F65" s="29"/>
      <c r="G65" s="29"/>
      <c r="H65" s="29"/>
      <c r="I65" s="20">
        <v>35</v>
      </c>
      <c r="J65" s="21" t="s">
        <v>154</v>
      </c>
      <c r="K65" s="69"/>
      <c r="L65" s="395">
        <v>0</v>
      </c>
      <c r="M65" s="291"/>
      <c r="N65" s="322" t="s">
        <v>283</v>
      </c>
      <c r="O65" s="304"/>
      <c r="R65" s="300"/>
      <c r="S65" s="312"/>
      <c r="T65" s="312"/>
      <c r="U65" s="312"/>
      <c r="V65" s="312"/>
      <c r="W65" s="312"/>
      <c r="X65" s="312"/>
      <c r="Y65" s="312"/>
      <c r="Z65" s="312"/>
      <c r="AA65" s="312"/>
      <c r="AB65" s="304"/>
    </row>
    <row r="66" spans="2:28">
      <c r="B66" s="300"/>
      <c r="C66" s="61"/>
      <c r="D66" s="29"/>
      <c r="E66" s="29"/>
      <c r="F66" s="29"/>
      <c r="G66" s="29"/>
      <c r="H66" s="29"/>
      <c r="I66" s="20">
        <v>36</v>
      </c>
      <c r="J66" s="21" t="s">
        <v>155</v>
      </c>
      <c r="K66" s="69"/>
      <c r="L66" s="395">
        <v>0</v>
      </c>
      <c r="M66" s="291"/>
      <c r="N66" s="322" t="s">
        <v>284</v>
      </c>
      <c r="O66" s="304"/>
      <c r="R66" s="300"/>
      <c r="S66" s="312"/>
      <c r="T66" s="312"/>
      <c r="U66" s="312"/>
      <c r="V66" s="312"/>
      <c r="W66" s="312"/>
      <c r="X66" s="312"/>
      <c r="Y66" s="312"/>
      <c r="Z66" s="312"/>
      <c r="AA66" s="312"/>
      <c r="AB66" s="304"/>
    </row>
    <row r="67" spans="2:28" ht="12.5" thickBot="1">
      <c r="B67" s="300"/>
      <c r="C67" s="61"/>
      <c r="D67" s="29"/>
      <c r="E67" s="29"/>
      <c r="F67" s="29"/>
      <c r="G67" s="29"/>
      <c r="H67" s="29"/>
      <c r="I67" s="20">
        <v>37</v>
      </c>
      <c r="J67" s="21" t="s">
        <v>156</v>
      </c>
      <c r="K67" s="69"/>
      <c r="L67" s="395">
        <v>0</v>
      </c>
      <c r="M67" s="291"/>
      <c r="N67" s="322" t="s">
        <v>285</v>
      </c>
      <c r="O67" s="304"/>
      <c r="R67" s="306"/>
      <c r="S67" s="328"/>
      <c r="T67" s="328"/>
      <c r="U67" s="328"/>
      <c r="V67" s="328"/>
      <c r="W67" s="328"/>
      <c r="X67" s="328"/>
      <c r="Y67" s="328"/>
      <c r="Z67" s="328"/>
      <c r="AA67" s="328"/>
      <c r="AB67" s="310"/>
    </row>
    <row r="68" spans="2:28" ht="19">
      <c r="B68" s="300"/>
      <c r="C68" s="61"/>
      <c r="D68" s="29"/>
      <c r="E68" s="29"/>
      <c r="F68" s="29"/>
      <c r="G68" s="29"/>
      <c r="H68" s="29"/>
      <c r="I68" s="20">
        <v>38</v>
      </c>
      <c r="J68" s="21" t="s">
        <v>157</v>
      </c>
      <c r="K68" s="69"/>
      <c r="L68" s="395">
        <v>0</v>
      </c>
      <c r="M68" s="291"/>
      <c r="N68" s="322" t="s">
        <v>383</v>
      </c>
      <c r="O68" s="304"/>
      <c r="R68" s="312"/>
      <c r="S68" s="312"/>
      <c r="T68" s="312"/>
      <c r="U68" s="312"/>
      <c r="V68" s="312"/>
      <c r="W68" s="312"/>
      <c r="X68" s="312"/>
      <c r="Y68" s="312"/>
      <c r="Z68" s="312"/>
      <c r="AA68" s="312"/>
      <c r="AB68" s="312"/>
    </row>
    <row r="69" spans="2:28">
      <c r="B69" s="300"/>
      <c r="C69" s="61"/>
      <c r="D69" s="29"/>
      <c r="E69" s="29"/>
      <c r="F69" s="29"/>
      <c r="G69" s="29"/>
      <c r="H69" s="29"/>
      <c r="I69" s="20">
        <v>39</v>
      </c>
      <c r="J69" s="21" t="s">
        <v>158</v>
      </c>
      <c r="K69" s="69"/>
      <c r="L69" s="395">
        <v>0</v>
      </c>
      <c r="M69" s="291"/>
      <c r="N69" s="322" t="s">
        <v>286</v>
      </c>
      <c r="O69" s="304"/>
      <c r="R69" s="312"/>
      <c r="S69" s="312"/>
      <c r="T69" s="312"/>
      <c r="U69" s="312"/>
      <c r="V69" s="312"/>
      <c r="W69" s="312"/>
      <c r="X69" s="312"/>
      <c r="Y69" s="312"/>
      <c r="Z69" s="312"/>
      <c r="AA69" s="312"/>
      <c r="AB69" s="312"/>
    </row>
    <row r="70" spans="2:28">
      <c r="B70" s="300"/>
      <c r="C70" s="61"/>
      <c r="D70" s="29"/>
      <c r="E70" s="29"/>
      <c r="F70" s="29"/>
      <c r="G70" s="29"/>
      <c r="H70" s="29"/>
      <c r="I70" s="18">
        <v>40</v>
      </c>
      <c r="J70" s="19" t="s">
        <v>159</v>
      </c>
      <c r="K70" s="69"/>
      <c r="L70" s="395">
        <v>0</v>
      </c>
      <c r="M70" s="291"/>
      <c r="N70" s="322" t="s">
        <v>287</v>
      </c>
      <c r="O70" s="304"/>
      <c r="R70" s="312"/>
      <c r="S70" s="312"/>
      <c r="T70" s="312"/>
      <c r="U70" s="312"/>
      <c r="V70" s="312"/>
      <c r="W70" s="312"/>
      <c r="X70" s="312"/>
      <c r="Y70" s="312"/>
      <c r="Z70" s="312"/>
      <c r="AA70" s="312"/>
      <c r="AB70" s="312"/>
    </row>
    <row r="71" spans="2:28">
      <c r="B71" s="300"/>
      <c r="C71" s="61"/>
      <c r="D71" s="29"/>
      <c r="E71" s="29"/>
      <c r="F71" s="29"/>
      <c r="G71" s="29"/>
      <c r="H71" s="26">
        <v>41</v>
      </c>
      <c r="I71" s="28" t="s">
        <v>160</v>
      </c>
      <c r="J71" s="28"/>
      <c r="K71" s="68"/>
      <c r="L71" s="241">
        <f>+L72+L77</f>
        <v>0</v>
      </c>
      <c r="M71" s="291" t="s">
        <v>278</v>
      </c>
      <c r="N71" s="322"/>
      <c r="O71" s="304"/>
      <c r="R71" s="312"/>
      <c r="S71" s="312"/>
      <c r="T71" s="312"/>
      <c r="U71" s="312"/>
      <c r="V71" s="312"/>
      <c r="W71" s="312"/>
      <c r="X71" s="312"/>
      <c r="Y71" s="312"/>
      <c r="Z71" s="312"/>
      <c r="AA71" s="312"/>
      <c r="AB71" s="312"/>
    </row>
    <row r="72" spans="2:28" ht="19">
      <c r="B72" s="300"/>
      <c r="C72" s="61"/>
      <c r="D72" s="29"/>
      <c r="E72" s="29"/>
      <c r="F72" s="29"/>
      <c r="G72" s="29"/>
      <c r="H72" s="29"/>
      <c r="I72" s="29">
        <v>42</v>
      </c>
      <c r="J72" s="33" t="s">
        <v>161</v>
      </c>
      <c r="K72" s="68"/>
      <c r="L72" s="241">
        <f>SUM(L73:L76)</f>
        <v>0</v>
      </c>
      <c r="M72" s="291" t="s">
        <v>296</v>
      </c>
      <c r="N72" s="321" t="s">
        <v>541</v>
      </c>
      <c r="O72" s="304"/>
      <c r="R72" s="312"/>
      <c r="S72" s="312"/>
      <c r="T72" s="312"/>
      <c r="U72" s="312"/>
      <c r="V72" s="312"/>
      <c r="W72" s="312"/>
      <c r="X72" s="312"/>
      <c r="Y72" s="312"/>
      <c r="Z72" s="312"/>
      <c r="AA72" s="312"/>
      <c r="AB72" s="312"/>
    </row>
    <row r="73" spans="2:28" ht="33">
      <c r="B73" s="300"/>
      <c r="C73" s="61"/>
      <c r="D73" s="29"/>
      <c r="E73" s="29"/>
      <c r="F73" s="29"/>
      <c r="G73" s="29"/>
      <c r="H73" s="29"/>
      <c r="I73" s="31"/>
      <c r="J73" s="20">
        <v>43</v>
      </c>
      <c r="K73" s="789" t="s">
        <v>467</v>
      </c>
      <c r="L73" s="395">
        <v>0</v>
      </c>
      <c r="M73" s="291"/>
      <c r="N73" s="788"/>
      <c r="O73" s="304"/>
    </row>
    <row r="74" spans="2:28">
      <c r="B74" s="300"/>
      <c r="C74" s="61"/>
      <c r="D74" s="29"/>
      <c r="E74" s="29"/>
      <c r="F74" s="29"/>
      <c r="G74" s="29"/>
      <c r="H74" s="29"/>
      <c r="I74" s="31"/>
      <c r="J74" s="20">
        <v>44</v>
      </c>
      <c r="K74" s="69" t="s">
        <v>468</v>
      </c>
      <c r="L74" s="395">
        <v>0</v>
      </c>
      <c r="M74" s="291"/>
      <c r="N74" s="788"/>
      <c r="O74" s="304"/>
    </row>
    <row r="75" spans="2:28">
      <c r="B75" s="300"/>
      <c r="C75" s="61"/>
      <c r="D75" s="29"/>
      <c r="E75" s="29"/>
      <c r="F75" s="29"/>
      <c r="G75" s="29"/>
      <c r="H75" s="29"/>
      <c r="I75" s="31"/>
      <c r="J75" s="20">
        <v>45</v>
      </c>
      <c r="K75" s="69" t="s">
        <v>469</v>
      </c>
      <c r="L75" s="395">
        <v>0</v>
      </c>
      <c r="M75" s="291"/>
      <c r="N75" s="788"/>
      <c r="O75" s="304"/>
    </row>
    <row r="76" spans="2:28">
      <c r="B76" s="300"/>
      <c r="C76" s="61"/>
      <c r="D76" s="29"/>
      <c r="E76" s="29"/>
      <c r="F76" s="29"/>
      <c r="G76" s="29"/>
      <c r="H76" s="31"/>
      <c r="I76" s="32"/>
      <c r="J76" s="20">
        <v>46</v>
      </c>
      <c r="K76" s="69" t="s">
        <v>470</v>
      </c>
      <c r="L76" s="395">
        <v>0</v>
      </c>
      <c r="M76" s="291"/>
      <c r="N76" s="787"/>
      <c r="O76" s="304"/>
    </row>
    <row r="77" spans="2:28">
      <c r="B77" s="300"/>
      <c r="C77" s="62"/>
      <c r="D77" s="34"/>
      <c r="E77" s="34"/>
      <c r="F77" s="29"/>
      <c r="G77" s="29"/>
      <c r="H77" s="34"/>
      <c r="I77" s="26">
        <v>47</v>
      </c>
      <c r="J77" s="27" t="s">
        <v>162</v>
      </c>
      <c r="K77" s="68"/>
      <c r="L77" s="241">
        <f>SUM(L78:L79)</f>
        <v>0</v>
      </c>
      <c r="M77" s="291" t="s">
        <v>279</v>
      </c>
      <c r="N77" s="322"/>
      <c r="O77" s="304"/>
    </row>
    <row r="78" spans="2:28" ht="33">
      <c r="B78" s="300"/>
      <c r="C78" s="62"/>
      <c r="D78" s="34"/>
      <c r="E78" s="34"/>
      <c r="F78" s="29"/>
      <c r="G78" s="29"/>
      <c r="H78" s="34"/>
      <c r="I78" s="29"/>
      <c r="J78" s="20">
        <v>48</v>
      </c>
      <c r="K78" s="789" t="s">
        <v>467</v>
      </c>
      <c r="L78" s="395">
        <v>0</v>
      </c>
      <c r="M78" s="291"/>
      <c r="N78" s="322" t="s">
        <v>473</v>
      </c>
      <c r="O78" s="304"/>
    </row>
    <row r="79" spans="2:28" ht="19">
      <c r="B79" s="300"/>
      <c r="C79" s="62"/>
      <c r="D79" s="34"/>
      <c r="E79" s="34"/>
      <c r="F79" s="29"/>
      <c r="G79" s="30"/>
      <c r="H79" s="35"/>
      <c r="I79" s="30"/>
      <c r="J79" s="20">
        <v>49</v>
      </c>
      <c r="K79" s="69" t="s">
        <v>471</v>
      </c>
      <c r="L79" s="395">
        <v>0</v>
      </c>
      <c r="M79" s="291"/>
      <c r="N79" s="322" t="s">
        <v>304</v>
      </c>
      <c r="O79" s="304"/>
    </row>
    <row r="80" spans="2:28">
      <c r="B80" s="300"/>
      <c r="C80" s="62"/>
      <c r="D80" s="34"/>
      <c r="E80" s="34"/>
      <c r="F80" s="30"/>
      <c r="G80" s="22">
        <v>50</v>
      </c>
      <c r="H80" s="23" t="s">
        <v>163</v>
      </c>
      <c r="I80" s="23"/>
      <c r="J80" s="23"/>
      <c r="K80" s="69"/>
      <c r="L80" s="395">
        <v>0</v>
      </c>
      <c r="M80" s="291"/>
      <c r="N80" s="322" t="s">
        <v>288</v>
      </c>
      <c r="O80" s="304"/>
    </row>
    <row r="81" spans="2:15" ht="19">
      <c r="B81" s="300"/>
      <c r="C81" s="62"/>
      <c r="D81" s="34"/>
      <c r="E81" s="34"/>
      <c r="F81" s="26">
        <v>51</v>
      </c>
      <c r="G81" s="27" t="s">
        <v>264</v>
      </c>
      <c r="H81" s="27"/>
      <c r="I81" s="27"/>
      <c r="J81" s="27"/>
      <c r="K81" s="68"/>
      <c r="L81" s="241">
        <f>+L82+SUM(L87:L92)</f>
        <v>0</v>
      </c>
      <c r="M81" s="291" t="s">
        <v>280</v>
      </c>
      <c r="N81" s="322"/>
      <c r="O81" s="304"/>
    </row>
    <row r="82" spans="2:15">
      <c r="B82" s="300"/>
      <c r="C82" s="62"/>
      <c r="D82" s="34"/>
      <c r="E82" s="34"/>
      <c r="F82" s="29"/>
      <c r="G82" s="26">
        <v>52</v>
      </c>
      <c r="H82" s="27" t="s">
        <v>164</v>
      </c>
      <c r="I82" s="27"/>
      <c r="J82" s="27"/>
      <c r="K82" s="68"/>
      <c r="L82" s="241">
        <f>SUM(L83:L86)</f>
        <v>0</v>
      </c>
      <c r="M82" s="291" t="s">
        <v>297</v>
      </c>
      <c r="N82" s="322"/>
      <c r="O82" s="304"/>
    </row>
    <row r="83" spans="2:15">
      <c r="B83" s="300"/>
      <c r="C83" s="62"/>
      <c r="D83" s="34"/>
      <c r="E83" s="34"/>
      <c r="F83" s="29"/>
      <c r="G83" s="29"/>
      <c r="H83" s="20">
        <v>53</v>
      </c>
      <c r="I83" s="21" t="s">
        <v>165</v>
      </c>
      <c r="J83" s="21"/>
      <c r="K83" s="69"/>
      <c r="L83" s="395">
        <v>0</v>
      </c>
      <c r="M83" s="291"/>
      <c r="N83" s="322" t="s">
        <v>289</v>
      </c>
      <c r="O83" s="304"/>
    </row>
    <row r="84" spans="2:15" ht="19">
      <c r="B84" s="300"/>
      <c r="C84" s="62"/>
      <c r="D84" s="34"/>
      <c r="E84" s="34"/>
      <c r="F84" s="29"/>
      <c r="G84" s="29"/>
      <c r="H84" s="20">
        <v>54</v>
      </c>
      <c r="I84" s="21" t="s">
        <v>540</v>
      </c>
      <c r="J84" s="21"/>
      <c r="K84" s="69"/>
      <c r="L84" s="395">
        <v>0</v>
      </c>
      <c r="M84" s="291"/>
      <c r="N84" s="322" t="s">
        <v>477</v>
      </c>
      <c r="O84" s="304"/>
    </row>
    <row r="85" spans="2:15">
      <c r="B85" s="300"/>
      <c r="C85" s="62"/>
      <c r="D85" s="34"/>
      <c r="E85" s="34"/>
      <c r="F85" s="29"/>
      <c r="G85" s="29"/>
      <c r="H85" s="20">
        <v>55</v>
      </c>
      <c r="I85" s="21" t="s">
        <v>166</v>
      </c>
      <c r="J85" s="21"/>
      <c r="K85" s="69"/>
      <c r="L85" s="395">
        <v>0</v>
      </c>
      <c r="M85" s="291"/>
      <c r="N85" s="322" t="s">
        <v>290</v>
      </c>
      <c r="O85" s="304"/>
    </row>
    <row r="86" spans="2:15" ht="19">
      <c r="B86" s="300"/>
      <c r="C86" s="62"/>
      <c r="D86" s="34"/>
      <c r="E86" s="34"/>
      <c r="F86" s="29"/>
      <c r="G86" s="30"/>
      <c r="H86" s="20">
        <v>56</v>
      </c>
      <c r="I86" s="21" t="s">
        <v>167</v>
      </c>
      <c r="J86" s="21"/>
      <c r="K86" s="69"/>
      <c r="L86" s="395">
        <v>0</v>
      </c>
      <c r="M86" s="291"/>
      <c r="N86" s="322" t="s">
        <v>291</v>
      </c>
      <c r="O86" s="304"/>
    </row>
    <row r="87" spans="2:15" ht="19">
      <c r="B87" s="300"/>
      <c r="C87" s="62"/>
      <c r="D87" s="34"/>
      <c r="E87" s="34"/>
      <c r="F87" s="29"/>
      <c r="G87" s="20">
        <v>57</v>
      </c>
      <c r="H87" s="21" t="s">
        <v>168</v>
      </c>
      <c r="I87" s="21"/>
      <c r="J87" s="21"/>
      <c r="K87" s="69"/>
      <c r="L87" s="395">
        <v>0</v>
      </c>
      <c r="M87" s="291"/>
      <c r="N87" s="322" t="s">
        <v>292</v>
      </c>
      <c r="O87" s="304"/>
    </row>
    <row r="88" spans="2:15" ht="19">
      <c r="B88" s="300"/>
      <c r="C88" s="62"/>
      <c r="D88" s="34"/>
      <c r="E88" s="34"/>
      <c r="F88" s="29"/>
      <c r="G88" s="20">
        <v>58</v>
      </c>
      <c r="H88" s="21" t="s">
        <v>267</v>
      </c>
      <c r="I88" s="21"/>
      <c r="J88" s="21"/>
      <c r="K88" s="69"/>
      <c r="L88" s="395">
        <v>0</v>
      </c>
      <c r="M88" s="291"/>
      <c r="N88" s="322" t="s">
        <v>305</v>
      </c>
      <c r="O88" s="304"/>
    </row>
    <row r="89" spans="2:15" ht="28.5">
      <c r="B89" s="300"/>
      <c r="C89" s="62"/>
      <c r="D89" s="34"/>
      <c r="E89" s="34"/>
      <c r="F89" s="29"/>
      <c r="G89" s="20">
        <v>59</v>
      </c>
      <c r="H89" s="21" t="s">
        <v>169</v>
      </c>
      <c r="I89" s="21"/>
      <c r="J89" s="21"/>
      <c r="K89" s="69"/>
      <c r="L89" s="395">
        <v>0</v>
      </c>
      <c r="M89" s="291"/>
      <c r="N89" s="322" t="s">
        <v>478</v>
      </c>
      <c r="O89" s="304"/>
    </row>
    <row r="90" spans="2:15">
      <c r="B90" s="300"/>
      <c r="C90" s="62"/>
      <c r="D90" s="34"/>
      <c r="E90" s="34"/>
      <c r="F90" s="29"/>
      <c r="G90" s="20">
        <v>60</v>
      </c>
      <c r="H90" s="21" t="s">
        <v>472</v>
      </c>
      <c r="I90" s="21"/>
      <c r="J90" s="21"/>
      <c r="K90" s="69"/>
      <c r="L90" s="395">
        <v>0</v>
      </c>
      <c r="M90" s="291"/>
      <c r="N90" s="322" t="s">
        <v>479</v>
      </c>
      <c r="O90" s="304"/>
    </row>
    <row r="91" spans="2:15" ht="19">
      <c r="B91" s="300"/>
      <c r="C91" s="62"/>
      <c r="D91" s="34"/>
      <c r="E91" s="34"/>
      <c r="F91" s="29"/>
      <c r="G91" s="20">
        <v>61</v>
      </c>
      <c r="H91" s="21" t="s">
        <v>170</v>
      </c>
      <c r="I91" s="21"/>
      <c r="J91" s="21"/>
      <c r="K91" s="69"/>
      <c r="L91" s="395">
        <v>0</v>
      </c>
      <c r="M91" s="291"/>
      <c r="N91" s="322" t="s">
        <v>293</v>
      </c>
      <c r="O91" s="304"/>
    </row>
    <row r="92" spans="2:15" ht="19">
      <c r="B92" s="300"/>
      <c r="C92" s="62"/>
      <c r="D92" s="34"/>
      <c r="E92" s="790"/>
      <c r="F92" s="30"/>
      <c r="G92" s="20">
        <v>62</v>
      </c>
      <c r="H92" s="21" t="s">
        <v>171</v>
      </c>
      <c r="I92" s="21"/>
      <c r="J92" s="21"/>
      <c r="K92" s="69"/>
      <c r="L92" s="395">
        <v>0</v>
      </c>
      <c r="M92" s="291"/>
      <c r="N92" s="322" t="s">
        <v>384</v>
      </c>
      <c r="O92" s="304"/>
    </row>
    <row r="93" spans="2:15" ht="28.5">
      <c r="B93" s="300"/>
      <c r="C93" s="61"/>
      <c r="D93" s="29"/>
      <c r="E93" s="22">
        <v>63</v>
      </c>
      <c r="F93" s="21" t="s">
        <v>385</v>
      </c>
      <c r="G93" s="21"/>
      <c r="H93" s="21"/>
      <c r="I93" s="21"/>
      <c r="J93" s="21"/>
      <c r="K93" s="69"/>
      <c r="L93" s="395">
        <v>0</v>
      </c>
      <c r="M93" s="291"/>
      <c r="N93" s="322" t="s">
        <v>480</v>
      </c>
      <c r="O93" s="304"/>
    </row>
    <row r="94" spans="2:15">
      <c r="B94" s="300"/>
      <c r="C94" s="61"/>
      <c r="D94" s="29"/>
      <c r="E94" s="26">
        <v>64</v>
      </c>
      <c r="F94" s="27" t="s">
        <v>173</v>
      </c>
      <c r="G94" s="27"/>
      <c r="H94" s="27"/>
      <c r="I94" s="27"/>
      <c r="J94" s="27"/>
      <c r="K94" s="68"/>
      <c r="L94" s="241">
        <f>SUM(L95:L100)</f>
        <v>0</v>
      </c>
      <c r="M94" s="291" t="s">
        <v>298</v>
      </c>
      <c r="N94" s="322"/>
      <c r="O94" s="304"/>
    </row>
    <row r="95" spans="2:15" ht="47.5">
      <c r="B95" s="300"/>
      <c r="C95" s="61"/>
      <c r="D95" s="29"/>
      <c r="E95" s="29"/>
      <c r="F95" s="18">
        <v>65</v>
      </c>
      <c r="G95" s="19" t="s">
        <v>174</v>
      </c>
      <c r="H95" s="19"/>
      <c r="I95" s="19"/>
      <c r="J95" s="19"/>
      <c r="K95" s="69"/>
      <c r="L95" s="395">
        <v>0</v>
      </c>
      <c r="M95" s="291"/>
      <c r="N95" s="322" t="s">
        <v>481</v>
      </c>
      <c r="O95" s="304"/>
    </row>
    <row r="96" spans="2:15" ht="38">
      <c r="B96" s="300"/>
      <c r="C96" s="61"/>
      <c r="D96" s="29"/>
      <c r="E96" s="29"/>
      <c r="F96" s="20">
        <v>66</v>
      </c>
      <c r="G96" s="21" t="s">
        <v>175</v>
      </c>
      <c r="H96" s="21"/>
      <c r="I96" s="21"/>
      <c r="J96" s="21"/>
      <c r="K96" s="69"/>
      <c r="L96" s="395">
        <v>0</v>
      </c>
      <c r="M96" s="291"/>
      <c r="N96" s="322" t="s">
        <v>482</v>
      </c>
      <c r="O96" s="304"/>
    </row>
    <row r="97" spans="2:15" ht="28.5">
      <c r="B97" s="300"/>
      <c r="C97" s="61"/>
      <c r="D97" s="29"/>
      <c r="E97" s="29"/>
      <c r="F97" s="22">
        <v>67</v>
      </c>
      <c r="G97" s="23" t="s">
        <v>176</v>
      </c>
      <c r="H97" s="23"/>
      <c r="I97" s="23"/>
      <c r="J97" s="23"/>
      <c r="K97" s="69"/>
      <c r="L97" s="395">
        <v>0</v>
      </c>
      <c r="M97" s="291"/>
      <c r="N97" s="322" t="s">
        <v>526</v>
      </c>
      <c r="O97" s="304"/>
    </row>
    <row r="98" spans="2:15" ht="19">
      <c r="B98" s="300"/>
      <c r="C98" s="61"/>
      <c r="D98" s="29"/>
      <c r="E98" s="29"/>
      <c r="F98" s="24">
        <v>68</v>
      </c>
      <c r="G98" s="218" t="s">
        <v>367</v>
      </c>
      <c r="H98" s="218"/>
      <c r="I98" s="218"/>
      <c r="J98" s="218"/>
      <c r="K98" s="69"/>
      <c r="L98" s="395">
        <v>0</v>
      </c>
      <c r="M98" s="291"/>
      <c r="N98" s="322" t="s">
        <v>306</v>
      </c>
      <c r="O98" s="304"/>
    </row>
    <row r="99" spans="2:15" ht="28.5">
      <c r="B99" s="300"/>
      <c r="C99" s="61"/>
      <c r="D99" s="29"/>
      <c r="E99" s="29"/>
      <c r="F99" s="20">
        <v>69</v>
      </c>
      <c r="G99" s="21" t="s">
        <v>177</v>
      </c>
      <c r="H99" s="21"/>
      <c r="I99" s="21"/>
      <c r="J99" s="21"/>
      <c r="K99" s="69"/>
      <c r="L99" s="395">
        <v>0</v>
      </c>
      <c r="M99" s="291"/>
      <c r="N99" s="322" t="s">
        <v>527</v>
      </c>
      <c r="O99" s="304"/>
    </row>
    <row r="100" spans="2:15" ht="38.5" thickBot="1">
      <c r="B100" s="300"/>
      <c r="C100" s="63"/>
      <c r="D100" s="64"/>
      <c r="E100" s="64"/>
      <c r="F100" s="65">
        <v>70</v>
      </c>
      <c r="G100" s="66" t="s">
        <v>178</v>
      </c>
      <c r="H100" s="66"/>
      <c r="I100" s="66"/>
      <c r="J100" s="66"/>
      <c r="K100" s="70"/>
      <c r="L100" s="397">
        <v>0</v>
      </c>
      <c r="M100" s="292"/>
      <c r="N100" s="321" t="s">
        <v>542</v>
      </c>
      <c r="O100" s="304"/>
    </row>
    <row r="101" spans="2:15" ht="12.5" thickBot="1">
      <c r="B101" s="300"/>
      <c r="C101" s="41"/>
      <c r="D101" s="42"/>
      <c r="E101" s="42"/>
      <c r="F101" s="42"/>
      <c r="G101" s="42"/>
      <c r="H101" s="42"/>
      <c r="I101" s="42"/>
      <c r="J101" s="42"/>
      <c r="K101" s="42" t="s">
        <v>203</v>
      </c>
      <c r="L101" s="243">
        <f>+L12</f>
        <v>0</v>
      </c>
      <c r="M101" s="887"/>
      <c r="N101" s="888"/>
      <c r="O101" s="304"/>
    </row>
    <row r="102" spans="2:15" ht="12.5" thickBot="1">
      <c r="B102" s="306"/>
      <c r="C102" s="42"/>
      <c r="D102" s="42"/>
      <c r="E102" s="42"/>
      <c r="F102" s="42"/>
      <c r="G102" s="42"/>
      <c r="H102" s="42"/>
      <c r="I102" s="42"/>
      <c r="J102" s="42"/>
      <c r="K102" s="42"/>
      <c r="L102" s="307"/>
      <c r="M102" s="308"/>
      <c r="N102" s="309"/>
      <c r="O102" s="310"/>
    </row>
    <row r="103" spans="2:15">
      <c r="N103" s="222"/>
    </row>
    <row r="104" spans="2:15">
      <c r="N104" s="222"/>
    </row>
  </sheetData>
  <sheetProtection selectLockedCells="1"/>
  <mergeCells count="123">
    <mergeCell ref="T48:AA49"/>
    <mergeCell ref="T50:AA51"/>
    <mergeCell ref="V52:AA52"/>
    <mergeCell ref="AA44:AA45"/>
    <mergeCell ref="V46:V47"/>
    <mergeCell ref="X46:X47"/>
    <mergeCell ref="Y46:Y47"/>
    <mergeCell ref="Z46:Z47"/>
    <mergeCell ref="AA46:AA47"/>
    <mergeCell ref="V44:V45"/>
    <mergeCell ref="X44:X45"/>
    <mergeCell ref="Y44:Y45"/>
    <mergeCell ref="Z44:Z45"/>
    <mergeCell ref="V41:AA41"/>
    <mergeCell ref="T42:W43"/>
    <mergeCell ref="X42:X43"/>
    <mergeCell ref="Y42:Y43"/>
    <mergeCell ref="Z42:Z43"/>
    <mergeCell ref="AA42:AA43"/>
    <mergeCell ref="V4:AA4"/>
    <mergeCell ref="X5:X6"/>
    <mergeCell ref="Y5:Y6"/>
    <mergeCell ref="Z5:Z6"/>
    <mergeCell ref="AA5:AA6"/>
    <mergeCell ref="Z7:Z8"/>
    <mergeCell ref="AA7:AA8"/>
    <mergeCell ref="V7:V8"/>
    <mergeCell ref="X7:X8"/>
    <mergeCell ref="Y7:Y8"/>
    <mergeCell ref="V9:V10"/>
    <mergeCell ref="X9:X10"/>
    <mergeCell ref="Y9:Y10"/>
    <mergeCell ref="AA9:AA10"/>
    <mergeCell ref="Z9:Z10"/>
    <mergeCell ref="V22:AA22"/>
    <mergeCell ref="T19:Z20"/>
    <mergeCell ref="T13:AA13"/>
    <mergeCell ref="AA11:AA12"/>
    <mergeCell ref="V11:V12"/>
    <mergeCell ref="Z11:Z12"/>
    <mergeCell ref="T14:AA15"/>
    <mergeCell ref="T16:AA17"/>
    <mergeCell ref="G27:G28"/>
    <mergeCell ref="H27:K28"/>
    <mergeCell ref="L27:L28"/>
    <mergeCell ref="M15:M18"/>
    <mergeCell ref="M21:M22"/>
    <mergeCell ref="N15:N18"/>
    <mergeCell ref="AA19:AA20"/>
    <mergeCell ref="N27:N28"/>
    <mergeCell ref="G15:K18"/>
    <mergeCell ref="M27:M28"/>
    <mergeCell ref="X11:X12"/>
    <mergeCell ref="Y11:Y12"/>
    <mergeCell ref="L21:L22"/>
    <mergeCell ref="N21:N22"/>
    <mergeCell ref="G43:G45"/>
    <mergeCell ref="H43:K45"/>
    <mergeCell ref="L43:L45"/>
    <mergeCell ref="G46:G47"/>
    <mergeCell ref="H46:K47"/>
    <mergeCell ref="G56:G57"/>
    <mergeCell ref="H56:K57"/>
    <mergeCell ref="G49:G50"/>
    <mergeCell ref="G41:G42"/>
    <mergeCell ref="H41:K42"/>
    <mergeCell ref="N37:N38"/>
    <mergeCell ref="M101:N101"/>
    <mergeCell ref="N46:N47"/>
    <mergeCell ref="M49:M50"/>
    <mergeCell ref="N49:N50"/>
    <mergeCell ref="N51:N52"/>
    <mergeCell ref="L56:L57"/>
    <mergeCell ref="M56:M57"/>
    <mergeCell ref="N56:N57"/>
    <mergeCell ref="S2:V3"/>
    <mergeCell ref="T5:W6"/>
    <mergeCell ref="N43:N45"/>
    <mergeCell ref="H37:K38"/>
    <mergeCell ref="N39:N40"/>
    <mergeCell ref="N31:N32"/>
    <mergeCell ref="N34:N35"/>
    <mergeCell ref="C2:K3"/>
    <mergeCell ref="G31:G32"/>
    <mergeCell ref="H31:K32"/>
    <mergeCell ref="L31:L32"/>
    <mergeCell ref="M31:M32"/>
    <mergeCell ref="M41:M42"/>
    <mergeCell ref="N41:N42"/>
    <mergeCell ref="M43:M45"/>
    <mergeCell ref="L37:L38"/>
    <mergeCell ref="M37:M38"/>
    <mergeCell ref="L34:L35"/>
    <mergeCell ref="L41:L42"/>
    <mergeCell ref="M34:M35"/>
    <mergeCell ref="F21:F22"/>
    <mergeCell ref="G21:K22"/>
    <mergeCell ref="F39:F40"/>
    <mergeCell ref="G39:K40"/>
    <mergeCell ref="C5:N6"/>
    <mergeCell ref="C7:N9"/>
    <mergeCell ref="G53:G55"/>
    <mergeCell ref="H53:K55"/>
    <mergeCell ref="G51:G52"/>
    <mergeCell ref="M53:M55"/>
    <mergeCell ref="N53:N55"/>
    <mergeCell ref="L53:L55"/>
    <mergeCell ref="H49:K50"/>
    <mergeCell ref="M51:M52"/>
    <mergeCell ref="H51:K52"/>
    <mergeCell ref="L51:L52"/>
    <mergeCell ref="L46:L47"/>
    <mergeCell ref="M46:M47"/>
    <mergeCell ref="L49:L50"/>
    <mergeCell ref="L39:L40"/>
    <mergeCell ref="C10:N10"/>
    <mergeCell ref="C11:K11"/>
    <mergeCell ref="F15:F18"/>
    <mergeCell ref="M39:M40"/>
    <mergeCell ref="G37:G38"/>
    <mergeCell ref="F34:F35"/>
    <mergeCell ref="G34:K35"/>
    <mergeCell ref="L15:L18"/>
  </mergeCells>
  <phoneticPr fontId="2"/>
  <pageMargins left="0.39370078740157483" right="0.39370078740157483" top="0.39370078740157483" bottom="0.23622047244094491" header="0.19685039370078741" footer="0.19685039370078741"/>
  <pageSetup paperSize="8" scale="75" orientation="portrait" r:id="rId1"/>
  <headerFooter alignWithMargins="0">
    <oddHeader>&amp;L&amp;"ＭＳ ゴシック,標準"&amp;F&amp;C&amp;"ＭＳ ゴシック,標準"&amp;A&amp;R&amp;"ＭＳ ゴシック,標準"&amp;D_&amp;T</oddHeader>
  </headerFooter>
  <ignoredErrors>
    <ignoredError sqref="L81:L82 L77"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Q84"/>
  <sheetViews>
    <sheetView showGridLines="0" workbookViewId="0">
      <selection activeCell="J76" sqref="J76"/>
    </sheetView>
  </sheetViews>
  <sheetFormatPr defaultColWidth="2.44140625" defaultRowHeight="12"/>
  <cols>
    <col min="1" max="2" width="1.77734375" style="244" customWidth="1"/>
    <col min="3" max="39" width="2.44140625" style="244" customWidth="1"/>
    <col min="40" max="40" width="1.77734375" style="244" customWidth="1"/>
    <col min="41" max="43" width="2.44140625" style="244" customWidth="1"/>
  </cols>
  <sheetData>
    <row r="1" spans="2:40" ht="12.5" thickBot="1"/>
    <row r="2" spans="2:40">
      <c r="B2" s="329"/>
      <c r="C2" s="975" t="s">
        <v>228</v>
      </c>
      <c r="D2" s="975"/>
      <c r="E2" s="975"/>
      <c r="F2" s="975"/>
      <c r="G2" s="975"/>
      <c r="H2" s="975"/>
      <c r="I2" s="330"/>
      <c r="J2" s="330"/>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2"/>
    </row>
    <row r="3" spans="2:40">
      <c r="B3" s="333"/>
      <c r="C3" s="976"/>
      <c r="D3" s="976"/>
      <c r="E3" s="976"/>
      <c r="F3" s="976"/>
      <c r="G3" s="976"/>
      <c r="H3" s="976"/>
      <c r="I3" s="334"/>
      <c r="J3" s="334"/>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335"/>
    </row>
    <row r="4" spans="2:40">
      <c r="B4" s="333"/>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335"/>
    </row>
    <row r="5" spans="2:40" ht="12" customHeight="1">
      <c r="B5" s="333"/>
      <c r="C5" s="276"/>
      <c r="D5" s="276"/>
      <c r="E5" s="276"/>
      <c r="F5" s="276"/>
      <c r="G5" s="995" t="s">
        <v>397</v>
      </c>
      <c r="H5" s="995"/>
      <c r="I5" s="995"/>
      <c r="J5" s="995"/>
      <c r="K5" s="995"/>
      <c r="L5" s="995"/>
      <c r="M5" s="995"/>
      <c r="N5" s="995"/>
      <c r="O5" s="995"/>
      <c r="P5" s="995"/>
      <c r="Q5" s="995"/>
      <c r="R5" s="995"/>
      <c r="S5" s="995"/>
      <c r="T5" s="995"/>
      <c r="U5" s="995"/>
      <c r="V5" s="995"/>
      <c r="W5" s="995"/>
      <c r="X5" s="995"/>
      <c r="Y5" s="995"/>
      <c r="Z5" s="995"/>
      <c r="AA5" s="995"/>
      <c r="AB5" s="995"/>
      <c r="AC5" s="995"/>
      <c r="AD5" s="314"/>
      <c r="AE5" s="314"/>
      <c r="AF5" s="314"/>
      <c r="AG5" s="314"/>
      <c r="AH5" s="314"/>
      <c r="AI5" s="314"/>
      <c r="AJ5" s="314"/>
      <c r="AK5" s="314"/>
      <c r="AL5" s="314"/>
      <c r="AM5" s="276"/>
      <c r="AN5" s="335"/>
    </row>
    <row r="6" spans="2:40" ht="12.5" thickBot="1">
      <c r="B6" s="333"/>
      <c r="C6" s="276"/>
      <c r="D6" s="276"/>
      <c r="E6" s="276"/>
      <c r="F6" s="276"/>
      <c r="G6" s="996"/>
      <c r="H6" s="996"/>
      <c r="I6" s="996"/>
      <c r="J6" s="996"/>
      <c r="K6" s="996"/>
      <c r="L6" s="996"/>
      <c r="M6" s="996"/>
      <c r="N6" s="996"/>
      <c r="O6" s="996"/>
      <c r="P6" s="996"/>
      <c r="Q6" s="996"/>
      <c r="R6" s="996"/>
      <c r="S6" s="996"/>
      <c r="T6" s="996"/>
      <c r="U6" s="996"/>
      <c r="V6" s="996"/>
      <c r="W6" s="996"/>
      <c r="X6" s="996"/>
      <c r="Y6" s="996"/>
      <c r="Z6" s="996"/>
      <c r="AA6" s="996"/>
      <c r="AB6" s="996"/>
      <c r="AC6" s="996"/>
      <c r="AD6" s="314"/>
      <c r="AE6" s="314"/>
      <c r="AF6" s="314"/>
      <c r="AG6" s="314"/>
      <c r="AH6" s="314"/>
      <c r="AI6" s="314"/>
      <c r="AJ6" s="314"/>
      <c r="AK6" s="314"/>
      <c r="AL6" s="314"/>
      <c r="AM6" s="511"/>
      <c r="AN6" s="335"/>
    </row>
    <row r="7" spans="2:40">
      <c r="B7" s="333"/>
      <c r="C7" s="276"/>
      <c r="D7" s="276"/>
      <c r="E7" s="276"/>
      <c r="F7" s="276"/>
      <c r="G7" s="245"/>
      <c r="H7" s="246" t="s">
        <v>323</v>
      </c>
      <c r="I7" s="246"/>
      <c r="J7" s="246"/>
      <c r="K7" s="246"/>
      <c r="L7" s="246"/>
      <c r="M7" s="246"/>
      <c r="N7" s="246"/>
      <c r="O7" s="246"/>
      <c r="P7" s="246"/>
      <c r="Q7" s="246"/>
      <c r="R7" s="246"/>
      <c r="S7" s="246"/>
      <c r="T7" s="246"/>
      <c r="U7" s="246"/>
      <c r="V7" s="246"/>
      <c r="W7" s="246"/>
      <c r="X7" s="246"/>
      <c r="Y7" s="246"/>
      <c r="Z7" s="246"/>
      <c r="AA7" s="246"/>
      <c r="AB7" s="246"/>
      <c r="AC7" s="246"/>
      <c r="AD7" s="248"/>
      <c r="AE7" s="250"/>
      <c r="AF7" s="250"/>
      <c r="AG7" s="250"/>
      <c r="AH7" s="250"/>
      <c r="AI7" s="250"/>
      <c r="AJ7" s="250"/>
      <c r="AK7" s="250"/>
      <c r="AL7" s="276"/>
      <c r="AM7" s="276"/>
      <c r="AN7" s="335"/>
    </row>
    <row r="8" spans="2:40">
      <c r="B8" s="333"/>
      <c r="C8" s="276"/>
      <c r="D8" s="276"/>
      <c r="E8" s="276"/>
      <c r="F8" s="276"/>
      <c r="G8" s="248"/>
      <c r="H8" s="977">
        <f>+'③-2計算'!D52</f>
        <v>0</v>
      </c>
      <c r="I8" s="977"/>
      <c r="J8" s="977"/>
      <c r="K8" s="977"/>
      <c r="L8" s="977"/>
      <c r="M8" s="249"/>
      <c r="N8" s="250"/>
      <c r="O8" s="250"/>
      <c r="P8" s="250"/>
      <c r="Q8" s="250"/>
      <c r="R8" s="250"/>
      <c r="S8" s="250"/>
      <c r="T8" s="250"/>
      <c r="U8" s="250"/>
      <c r="V8" s="250"/>
      <c r="W8" s="250"/>
      <c r="X8" s="250"/>
      <c r="Y8" s="250"/>
      <c r="Z8" s="250"/>
      <c r="AA8" s="250"/>
      <c r="AB8" s="250"/>
      <c r="AC8" s="250"/>
      <c r="AD8" s="248"/>
      <c r="AE8" s="250"/>
      <c r="AF8" s="250"/>
      <c r="AG8" s="250"/>
      <c r="AH8" s="250"/>
      <c r="AI8" s="250"/>
      <c r="AJ8" s="250"/>
      <c r="AK8" s="250"/>
      <c r="AL8" s="276"/>
      <c r="AM8" s="276"/>
      <c r="AN8" s="335"/>
    </row>
    <row r="9" spans="2:40">
      <c r="B9" s="333"/>
      <c r="C9" s="276"/>
      <c r="D9" s="276"/>
      <c r="E9" s="276"/>
      <c r="F9" s="276"/>
      <c r="G9" s="248"/>
      <c r="H9" s="250"/>
      <c r="I9" s="250"/>
      <c r="J9" s="250"/>
      <c r="K9" s="250"/>
      <c r="L9" s="250"/>
      <c r="M9" s="250"/>
      <c r="N9" s="250"/>
      <c r="O9" s="250"/>
      <c r="P9" s="250"/>
      <c r="Q9" s="250"/>
      <c r="R9" s="250"/>
      <c r="S9" s="250"/>
      <c r="T9" s="250"/>
      <c r="U9" s="250"/>
      <c r="V9" s="250"/>
      <c r="W9" s="250"/>
      <c r="X9" s="250"/>
      <c r="Y9" s="250"/>
      <c r="Z9" s="250"/>
      <c r="AA9" s="250"/>
      <c r="AB9" s="250"/>
      <c r="AC9" s="250"/>
      <c r="AD9" s="248"/>
      <c r="AE9" s="250"/>
      <c r="AF9" s="250"/>
      <c r="AG9" s="250"/>
      <c r="AH9" s="250"/>
      <c r="AI9" s="250"/>
      <c r="AJ9" s="250"/>
      <c r="AK9" s="250"/>
      <c r="AL9" s="276"/>
      <c r="AM9" s="276"/>
      <c r="AN9" s="335"/>
    </row>
    <row r="10" spans="2:40" ht="12.5" thickBot="1">
      <c r="B10" s="333"/>
      <c r="C10" s="276"/>
      <c r="D10" s="276"/>
      <c r="E10" s="276"/>
      <c r="F10" s="276"/>
      <c r="G10" s="252"/>
      <c r="H10" s="253"/>
      <c r="I10" s="253"/>
      <c r="J10" s="253"/>
      <c r="K10" s="253"/>
      <c r="L10" s="253"/>
      <c r="M10" s="253"/>
      <c r="N10" s="253"/>
      <c r="O10" s="253"/>
      <c r="P10" s="253"/>
      <c r="Q10" s="253"/>
      <c r="R10" s="253"/>
      <c r="S10" s="253"/>
      <c r="T10" s="253"/>
      <c r="U10" s="253"/>
      <c r="V10" s="253"/>
      <c r="W10" s="253"/>
      <c r="X10" s="253"/>
      <c r="Y10" s="253"/>
      <c r="Z10" s="253"/>
      <c r="AA10" s="253"/>
      <c r="AB10" s="253"/>
      <c r="AC10" s="253"/>
      <c r="AD10" s="248"/>
      <c r="AE10" s="250"/>
      <c r="AF10" s="250"/>
      <c r="AG10" s="250"/>
      <c r="AH10" s="250"/>
      <c r="AI10" s="250"/>
      <c r="AJ10" s="250"/>
      <c r="AK10" s="250"/>
      <c r="AL10" s="276"/>
      <c r="AM10" s="276"/>
      <c r="AN10" s="335"/>
    </row>
    <row r="11" spans="2:40">
      <c r="B11" s="333"/>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335"/>
    </row>
    <row r="12" spans="2:40">
      <c r="B12" s="333"/>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335"/>
    </row>
    <row r="13" spans="2:40" ht="12.5" thickBot="1">
      <c r="B13" s="333"/>
      <c r="C13" s="276"/>
      <c r="D13" s="968" t="s">
        <v>121</v>
      </c>
      <c r="E13" s="978"/>
      <c r="F13" s="978"/>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5"/>
      <c r="AM13" s="366"/>
      <c r="AN13" s="335"/>
    </row>
    <row r="14" spans="2:40">
      <c r="B14" s="333"/>
      <c r="C14" s="276"/>
      <c r="D14" s="979"/>
      <c r="E14" s="980"/>
      <c r="F14" s="980"/>
      <c r="G14" s="355"/>
      <c r="H14" s="356" t="s">
        <v>326</v>
      </c>
      <c r="I14" s="356"/>
      <c r="J14" s="356"/>
      <c r="K14" s="356"/>
      <c r="L14" s="356"/>
      <c r="M14" s="356"/>
      <c r="N14" s="356"/>
      <c r="O14" s="356"/>
      <c r="P14" s="356"/>
      <c r="Q14" s="356"/>
      <c r="R14" s="356"/>
      <c r="S14" s="356"/>
      <c r="T14" s="356"/>
      <c r="U14" s="356"/>
      <c r="V14" s="356"/>
      <c r="W14" s="356"/>
      <c r="X14" s="356"/>
      <c r="Y14" s="356"/>
      <c r="Z14" s="356"/>
      <c r="AA14" s="356"/>
      <c r="AB14" s="356"/>
      <c r="AC14" s="356"/>
      <c r="AD14" s="786"/>
      <c r="AE14" s="367"/>
      <c r="AF14" s="367"/>
      <c r="AG14" s="367"/>
      <c r="AH14" s="367"/>
      <c r="AI14" s="367"/>
      <c r="AJ14" s="367"/>
      <c r="AK14" s="367"/>
      <c r="AL14" s="367"/>
      <c r="AM14" s="368"/>
      <c r="AN14" s="335"/>
    </row>
    <row r="15" spans="2:40">
      <c r="B15" s="333"/>
      <c r="C15" s="276"/>
      <c r="D15" s="979"/>
      <c r="E15" s="980"/>
      <c r="F15" s="980"/>
      <c r="G15" s="358"/>
      <c r="H15" s="983">
        <f>+'③-2計算'!E52</f>
        <v>0</v>
      </c>
      <c r="I15" s="983"/>
      <c r="J15" s="983"/>
      <c r="K15" s="983"/>
      <c r="L15" s="983"/>
      <c r="M15" s="359"/>
      <c r="N15" s="360"/>
      <c r="O15" s="360"/>
      <c r="P15" s="360"/>
      <c r="Q15" s="360"/>
      <c r="R15" s="360"/>
      <c r="S15" s="360"/>
      <c r="T15" s="360"/>
      <c r="U15" s="360"/>
      <c r="V15" s="360"/>
      <c r="W15" s="360"/>
      <c r="X15" s="360"/>
      <c r="Y15" s="360"/>
      <c r="Z15" s="360"/>
      <c r="AA15" s="360"/>
      <c r="AB15" s="360"/>
      <c r="AC15" s="360"/>
      <c r="AD15" s="786"/>
      <c r="AE15" s="367"/>
      <c r="AF15" s="367"/>
      <c r="AG15" s="367"/>
      <c r="AH15" s="367"/>
      <c r="AI15" s="367"/>
      <c r="AJ15" s="367"/>
      <c r="AK15" s="367"/>
      <c r="AL15" s="367"/>
      <c r="AM15" s="368"/>
      <c r="AN15" s="335"/>
    </row>
    <row r="16" spans="2:40">
      <c r="B16" s="333"/>
      <c r="C16" s="276"/>
      <c r="D16" s="979"/>
      <c r="E16" s="980"/>
      <c r="F16" s="980"/>
      <c r="G16" s="358"/>
      <c r="H16" s="360"/>
      <c r="I16" s="360"/>
      <c r="J16" s="360"/>
      <c r="K16" s="360"/>
      <c r="L16" s="360"/>
      <c r="M16" s="360"/>
      <c r="N16" s="360"/>
      <c r="O16" s="360"/>
      <c r="P16" s="360"/>
      <c r="Q16" s="360"/>
      <c r="R16" s="360"/>
      <c r="S16" s="360"/>
      <c r="T16" s="360"/>
      <c r="U16" s="360"/>
      <c r="V16" s="360"/>
      <c r="W16" s="360"/>
      <c r="X16" s="360"/>
      <c r="Y16" s="360"/>
      <c r="Z16" s="360"/>
      <c r="AA16" s="360"/>
      <c r="AB16" s="360"/>
      <c r="AC16" s="360"/>
      <c r="AD16" s="786"/>
      <c r="AE16" s="367"/>
      <c r="AF16" s="367"/>
      <c r="AG16" s="367"/>
      <c r="AH16" s="367"/>
      <c r="AI16" s="367"/>
      <c r="AJ16" s="367"/>
      <c r="AK16" s="367"/>
      <c r="AL16" s="367"/>
      <c r="AM16" s="368"/>
      <c r="AN16" s="335"/>
    </row>
    <row r="17" spans="2:43" ht="12.5" thickBot="1">
      <c r="B17" s="333"/>
      <c r="C17" s="276"/>
      <c r="D17" s="979"/>
      <c r="E17" s="980"/>
      <c r="F17" s="980"/>
      <c r="G17" s="362"/>
      <c r="H17" s="363"/>
      <c r="I17" s="363"/>
      <c r="J17" s="363"/>
      <c r="K17" s="363"/>
      <c r="L17" s="363"/>
      <c r="M17" s="363"/>
      <c r="N17" s="363"/>
      <c r="O17" s="363"/>
      <c r="P17" s="363"/>
      <c r="Q17" s="363"/>
      <c r="R17" s="363"/>
      <c r="S17" s="363"/>
      <c r="T17" s="363"/>
      <c r="U17" s="363"/>
      <c r="V17" s="363"/>
      <c r="W17" s="363"/>
      <c r="X17" s="363"/>
      <c r="Y17" s="363"/>
      <c r="Z17" s="363"/>
      <c r="AA17" s="363"/>
      <c r="AB17" s="363"/>
      <c r="AC17" s="363"/>
      <c r="AD17" s="786"/>
      <c r="AE17" s="367"/>
      <c r="AF17" s="367"/>
      <c r="AG17" s="367"/>
      <c r="AH17" s="367"/>
      <c r="AI17" s="367"/>
      <c r="AJ17" s="367"/>
      <c r="AK17" s="367"/>
      <c r="AL17" s="367"/>
      <c r="AM17" s="368"/>
      <c r="AN17" s="335"/>
    </row>
    <row r="18" spans="2:43">
      <c r="B18" s="333"/>
      <c r="C18" s="276"/>
      <c r="D18" s="979"/>
      <c r="E18" s="980"/>
      <c r="F18" s="980"/>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8"/>
      <c r="AN18" s="335"/>
    </row>
    <row r="19" spans="2:43">
      <c r="B19" s="333"/>
      <c r="C19" s="276"/>
      <c r="D19" s="979"/>
      <c r="E19" s="980"/>
      <c r="F19" s="980"/>
      <c r="G19" s="367"/>
      <c r="H19" s="367"/>
      <c r="I19" s="367"/>
      <c r="J19" s="367" t="s">
        <v>329</v>
      </c>
      <c r="K19" s="367"/>
      <c r="L19" s="367"/>
      <c r="M19" s="367"/>
      <c r="N19" s="367"/>
      <c r="O19" s="367"/>
      <c r="P19" s="367"/>
      <c r="Q19" s="367"/>
      <c r="R19" s="367"/>
      <c r="S19" s="367"/>
      <c r="T19" s="367"/>
      <c r="U19" s="367"/>
      <c r="V19" s="367"/>
      <c r="W19" s="367"/>
      <c r="X19" s="367"/>
      <c r="Y19" s="367"/>
      <c r="Z19" s="367"/>
      <c r="AA19" s="367"/>
      <c r="AB19" s="367"/>
      <c r="AC19" s="367"/>
      <c r="AD19" s="367"/>
      <c r="AE19" s="367"/>
      <c r="AF19" s="367"/>
      <c r="AG19" s="367"/>
      <c r="AH19" s="367"/>
      <c r="AI19" s="367"/>
      <c r="AJ19" s="367"/>
      <c r="AK19" s="367"/>
      <c r="AL19" s="367"/>
      <c r="AM19" s="368"/>
      <c r="AN19" s="335"/>
    </row>
    <row r="20" spans="2:43" ht="12.5" thickBot="1">
      <c r="B20" s="333"/>
      <c r="C20" s="276"/>
      <c r="D20" s="979"/>
      <c r="E20" s="980"/>
      <c r="F20" s="980"/>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8"/>
      <c r="AN20" s="276"/>
      <c r="AO20" s="333"/>
      <c r="AP20" s="276"/>
    </row>
    <row r="21" spans="2:43">
      <c r="B21" s="333"/>
      <c r="C21" s="276"/>
      <c r="D21" s="979"/>
      <c r="E21" s="980"/>
      <c r="F21" s="980"/>
      <c r="G21" s="257"/>
      <c r="H21" s="255" t="s">
        <v>332</v>
      </c>
      <c r="I21" s="255"/>
      <c r="J21" s="255"/>
      <c r="K21" s="255"/>
      <c r="L21" s="255"/>
      <c r="M21" s="255"/>
      <c r="N21" s="255"/>
      <c r="O21" s="255"/>
      <c r="P21" s="255"/>
      <c r="Q21" s="255"/>
      <c r="R21" s="255"/>
      <c r="S21" s="255"/>
      <c r="T21" s="255"/>
      <c r="U21" s="255"/>
      <c r="V21" s="258"/>
      <c r="W21" s="259" t="s">
        <v>330</v>
      </c>
      <c r="X21" s="259"/>
      <c r="Y21" s="259"/>
      <c r="Z21" s="259"/>
      <c r="AA21" s="259"/>
      <c r="AB21" s="259"/>
      <c r="AC21" s="259"/>
      <c r="AD21" s="784"/>
      <c r="AE21" s="525"/>
      <c r="AF21" s="526" t="s">
        <v>398</v>
      </c>
      <c r="AG21" s="526"/>
      <c r="AH21" s="526"/>
      <c r="AI21" s="526"/>
      <c r="AJ21" s="526"/>
      <c r="AK21" s="526"/>
      <c r="AL21" s="527"/>
      <c r="AM21" s="785"/>
      <c r="AO21" s="333"/>
      <c r="AP21" s="276"/>
      <c r="AQ21"/>
    </row>
    <row r="22" spans="2:43" ht="12.5" thickBot="1">
      <c r="B22" s="333"/>
      <c r="C22" s="276"/>
      <c r="D22" s="979"/>
      <c r="E22" s="980"/>
      <c r="F22" s="980"/>
      <c r="G22" s="261"/>
      <c r="H22" s="977">
        <f>+'③-2計算'!H52</f>
        <v>0</v>
      </c>
      <c r="I22" s="977"/>
      <c r="J22" s="977"/>
      <c r="K22" s="977"/>
      <c r="L22" s="977"/>
      <c r="M22" s="249"/>
      <c r="N22" s="250"/>
      <c r="O22" s="250"/>
      <c r="P22" s="250"/>
      <c r="Q22" s="250"/>
      <c r="R22" s="250"/>
      <c r="S22" s="250"/>
      <c r="T22" s="250"/>
      <c r="U22" s="250"/>
      <c r="V22" s="262"/>
      <c r="W22" s="991">
        <f>+'③-2計算'!F52</f>
        <v>0</v>
      </c>
      <c r="X22" s="991"/>
      <c r="Y22" s="991"/>
      <c r="Z22" s="991"/>
      <c r="AA22" s="991"/>
      <c r="AB22" s="263"/>
      <c r="AC22" s="264"/>
      <c r="AD22" s="784"/>
      <c r="AE22" s="528"/>
      <c r="AF22" s="994">
        <f>+'③-2計算'!AD52</f>
        <v>0</v>
      </c>
      <c r="AG22" s="994"/>
      <c r="AH22" s="994"/>
      <c r="AI22" s="994"/>
      <c r="AJ22" s="994"/>
      <c r="AK22" s="994"/>
      <c r="AL22" s="529"/>
      <c r="AM22" s="785"/>
      <c r="AO22" s="333"/>
      <c r="AP22" s="276"/>
      <c r="AQ22"/>
    </row>
    <row r="23" spans="2:43">
      <c r="B23" s="333"/>
      <c r="C23" s="276"/>
      <c r="D23" s="979"/>
      <c r="E23" s="980"/>
      <c r="F23" s="980"/>
      <c r="G23" s="261"/>
      <c r="H23" s="250"/>
      <c r="I23" s="250"/>
      <c r="J23" s="250"/>
      <c r="K23" s="250"/>
      <c r="L23" s="250"/>
      <c r="M23" s="250"/>
      <c r="N23" s="250"/>
      <c r="O23" s="250"/>
      <c r="P23" s="250"/>
      <c r="Q23" s="250"/>
      <c r="R23" s="250"/>
      <c r="S23" s="250"/>
      <c r="T23" s="250"/>
      <c r="U23" s="250"/>
      <c r="V23" s="262"/>
      <c r="W23" s="266" t="s">
        <v>331</v>
      </c>
      <c r="X23" s="267"/>
      <c r="Y23" s="267"/>
      <c r="Z23" s="267"/>
      <c r="AA23" s="267"/>
      <c r="AB23" s="267"/>
      <c r="AC23" s="267"/>
      <c r="AD23" s="784"/>
      <c r="AE23" s="528"/>
      <c r="AF23" s="530" t="s">
        <v>399</v>
      </c>
      <c r="AG23" s="531"/>
      <c r="AH23" s="531"/>
      <c r="AI23" s="531"/>
      <c r="AJ23" s="531"/>
      <c r="AK23" s="531"/>
      <c r="AL23" s="532"/>
      <c r="AM23" s="785"/>
      <c r="AO23" s="333"/>
      <c r="AP23" s="276"/>
      <c r="AQ23"/>
    </row>
    <row r="24" spans="2:43" ht="12.5" thickBot="1">
      <c r="B24" s="333"/>
      <c r="C24" s="276"/>
      <c r="D24" s="979"/>
      <c r="E24" s="980"/>
      <c r="F24" s="980"/>
      <c r="G24" s="269"/>
      <c r="H24" s="256"/>
      <c r="I24" s="256"/>
      <c r="J24" s="256"/>
      <c r="K24" s="256"/>
      <c r="L24" s="256"/>
      <c r="M24" s="256"/>
      <c r="N24" s="256"/>
      <c r="O24" s="256"/>
      <c r="P24" s="256"/>
      <c r="Q24" s="256"/>
      <c r="R24" s="256"/>
      <c r="S24" s="256"/>
      <c r="T24" s="256"/>
      <c r="U24" s="256"/>
      <c r="V24" s="270"/>
      <c r="W24" s="992">
        <f>+'③-2計算'!G52</f>
        <v>0</v>
      </c>
      <c r="X24" s="993"/>
      <c r="Y24" s="993"/>
      <c r="Z24" s="993"/>
      <c r="AA24" s="993"/>
      <c r="AB24" s="271"/>
      <c r="AC24" s="272"/>
      <c r="AD24" s="784"/>
      <c r="AE24" s="533"/>
      <c r="AF24" s="984">
        <f>+'③-2計算'!AE52</f>
        <v>0</v>
      </c>
      <c r="AG24" s="985"/>
      <c r="AH24" s="985"/>
      <c r="AI24" s="985"/>
      <c r="AJ24" s="985"/>
      <c r="AK24" s="985"/>
      <c r="AL24" s="534"/>
      <c r="AM24" s="785"/>
      <c r="AO24" s="333"/>
      <c r="AP24" s="276"/>
      <c r="AQ24"/>
    </row>
    <row r="25" spans="2:43">
      <c r="B25" s="333"/>
      <c r="C25" s="276"/>
      <c r="D25" s="981"/>
      <c r="E25" s="982"/>
      <c r="F25" s="982"/>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70"/>
      <c r="AN25" s="276"/>
      <c r="AO25" s="333"/>
      <c r="AP25" s="276"/>
    </row>
    <row r="26" spans="2:43">
      <c r="B26" s="333"/>
      <c r="C26" s="276"/>
      <c r="D26" s="276"/>
      <c r="E26" s="276"/>
      <c r="F26" s="276"/>
      <c r="G26" s="276"/>
      <c r="H26" s="276"/>
      <c r="I26" s="276"/>
      <c r="J26" s="276" t="s">
        <v>324</v>
      </c>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335"/>
    </row>
    <row r="27" spans="2:43" ht="12.5" thickBot="1">
      <c r="B27" s="333"/>
      <c r="C27" s="276"/>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335"/>
    </row>
    <row r="28" spans="2:43">
      <c r="B28" s="333"/>
      <c r="C28" s="276"/>
      <c r="D28" s="276"/>
      <c r="E28" s="276"/>
      <c r="F28" s="276"/>
      <c r="G28" s="245"/>
      <c r="H28" s="246" t="s">
        <v>333</v>
      </c>
      <c r="I28" s="246"/>
      <c r="J28" s="246"/>
      <c r="K28" s="246"/>
      <c r="L28" s="246"/>
      <c r="M28" s="246"/>
      <c r="N28" s="246"/>
      <c r="O28" s="247"/>
      <c r="P28" s="274"/>
      <c r="Q28" s="274" t="s">
        <v>124</v>
      </c>
      <c r="R28" s="274"/>
      <c r="S28" s="274"/>
      <c r="T28" s="274"/>
      <c r="U28" s="274"/>
      <c r="V28" s="275"/>
      <c r="W28" s="276"/>
      <c r="X28" s="276"/>
      <c r="Y28" s="276"/>
      <c r="Z28" s="276"/>
      <c r="AA28" s="276"/>
      <c r="AB28" s="276"/>
      <c r="AC28" s="276"/>
      <c r="AD28" s="276"/>
      <c r="AE28" s="276"/>
      <c r="AF28" s="276"/>
      <c r="AG28" s="276"/>
      <c r="AH28" s="276"/>
      <c r="AI28" s="276"/>
      <c r="AJ28" s="276"/>
      <c r="AK28" s="276"/>
      <c r="AL28" s="276"/>
      <c r="AM28" s="276"/>
      <c r="AN28" s="335"/>
    </row>
    <row r="29" spans="2:43">
      <c r="B29" s="333"/>
      <c r="C29" s="276"/>
      <c r="D29" s="276"/>
      <c r="E29" s="276"/>
      <c r="F29" s="276"/>
      <c r="G29" s="248"/>
      <c r="H29" s="977">
        <f>+'③-2計算'!J52</f>
        <v>0</v>
      </c>
      <c r="I29" s="977"/>
      <c r="J29" s="977"/>
      <c r="K29" s="977"/>
      <c r="L29" s="977"/>
      <c r="M29" s="249"/>
      <c r="N29" s="249"/>
      <c r="O29" s="251"/>
      <c r="P29" s="276"/>
      <c r="Q29" s="276"/>
      <c r="R29" s="276"/>
      <c r="S29" s="276"/>
      <c r="T29" s="276"/>
      <c r="U29" s="276"/>
      <c r="V29" s="277"/>
      <c r="W29" s="276"/>
      <c r="X29" s="276"/>
      <c r="Y29" s="276"/>
      <c r="Z29" s="276"/>
      <c r="AA29" s="276"/>
      <c r="AB29" s="276"/>
      <c r="AC29" s="276"/>
      <c r="AD29" s="276"/>
      <c r="AE29" s="276"/>
      <c r="AF29" s="276"/>
      <c r="AG29" s="276"/>
      <c r="AH29" s="276"/>
      <c r="AI29" s="276"/>
      <c r="AJ29" s="276"/>
      <c r="AK29" s="276"/>
      <c r="AL29" s="276"/>
      <c r="AM29" s="276"/>
      <c r="AN29" s="335"/>
    </row>
    <row r="30" spans="2:43">
      <c r="B30" s="333"/>
      <c r="C30" s="276"/>
      <c r="D30" s="276"/>
      <c r="E30" s="276"/>
      <c r="F30" s="276"/>
      <c r="G30" s="248"/>
      <c r="H30" s="250"/>
      <c r="I30" s="250"/>
      <c r="J30" s="250"/>
      <c r="K30" s="250"/>
      <c r="L30" s="250"/>
      <c r="M30" s="250"/>
      <c r="N30" s="250"/>
      <c r="O30" s="251"/>
      <c r="P30" s="276"/>
      <c r="Q30" s="276"/>
      <c r="R30" s="276"/>
      <c r="S30" s="276"/>
      <c r="T30" s="276"/>
      <c r="U30" s="276"/>
      <c r="V30" s="277"/>
      <c r="W30" s="276"/>
      <c r="X30" s="276"/>
      <c r="Y30" s="276"/>
      <c r="Z30" s="276"/>
      <c r="AA30" s="276"/>
      <c r="AB30" s="276"/>
      <c r="AC30" s="276"/>
      <c r="AD30" s="276"/>
      <c r="AE30" s="276"/>
      <c r="AF30" s="276"/>
      <c r="AG30" s="276"/>
      <c r="AH30" s="276"/>
      <c r="AI30" s="276"/>
      <c r="AJ30" s="276"/>
      <c r="AK30" s="276"/>
      <c r="AL30" s="276"/>
      <c r="AM30" s="276"/>
      <c r="AN30" s="335"/>
    </row>
    <row r="31" spans="2:43" ht="12.5" thickBot="1">
      <c r="B31" s="333"/>
      <c r="C31" s="276"/>
      <c r="D31" s="276"/>
      <c r="E31" s="276"/>
      <c r="F31" s="276"/>
      <c r="G31" s="252"/>
      <c r="H31" s="253"/>
      <c r="I31" s="253"/>
      <c r="J31" s="253"/>
      <c r="K31" s="253"/>
      <c r="L31" s="253"/>
      <c r="M31" s="253"/>
      <c r="N31" s="253"/>
      <c r="O31" s="254"/>
      <c r="P31" s="278"/>
      <c r="Q31" s="278"/>
      <c r="R31" s="278"/>
      <c r="S31" s="278"/>
      <c r="T31" s="278"/>
      <c r="U31" s="278"/>
      <c r="V31" s="279"/>
      <c r="W31" s="276"/>
      <c r="X31" s="276"/>
      <c r="Y31" s="276"/>
      <c r="Z31" s="276"/>
      <c r="AA31" s="276"/>
      <c r="AB31" s="276"/>
      <c r="AC31" s="276"/>
      <c r="AD31" s="276"/>
      <c r="AE31" s="276"/>
      <c r="AF31" s="276"/>
      <c r="AG31" s="276"/>
      <c r="AH31" s="276"/>
      <c r="AI31" s="276"/>
      <c r="AJ31" s="276"/>
      <c r="AK31" s="276"/>
      <c r="AL31" s="276"/>
      <c r="AM31" s="276"/>
      <c r="AN31" s="335"/>
    </row>
    <row r="32" spans="2:43">
      <c r="B32" s="333"/>
      <c r="C32" s="276"/>
      <c r="D32" s="276"/>
      <c r="E32" s="276"/>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335"/>
    </row>
    <row r="33" spans="2:40">
      <c r="B33" s="333"/>
      <c r="C33" s="276"/>
      <c r="D33" s="276"/>
      <c r="E33" s="276"/>
      <c r="F33" s="276"/>
      <c r="G33" s="276"/>
      <c r="H33" s="276"/>
      <c r="I33" s="276"/>
      <c r="J33" s="276" t="s">
        <v>461</v>
      </c>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335"/>
    </row>
    <row r="34" spans="2:40" ht="12.5" thickBot="1">
      <c r="B34" s="333"/>
      <c r="C34" s="276"/>
      <c r="D34" s="968" t="s">
        <v>122</v>
      </c>
      <c r="E34" s="969"/>
      <c r="F34" s="969"/>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6"/>
      <c r="AN34" s="335"/>
    </row>
    <row r="35" spans="2:40">
      <c r="B35" s="333"/>
      <c r="C35" s="276"/>
      <c r="D35" s="970"/>
      <c r="E35" s="971"/>
      <c r="F35" s="971"/>
      <c r="G35" s="355"/>
      <c r="H35" s="356" t="s">
        <v>334</v>
      </c>
      <c r="I35" s="356"/>
      <c r="J35" s="356"/>
      <c r="K35" s="356"/>
      <c r="L35" s="356"/>
      <c r="M35" s="356"/>
      <c r="N35" s="356"/>
      <c r="O35" s="356"/>
      <c r="P35" s="356"/>
      <c r="Q35" s="356"/>
      <c r="R35" s="356"/>
      <c r="S35" s="356"/>
      <c r="T35" s="356"/>
      <c r="U35" s="356"/>
      <c r="V35" s="356"/>
      <c r="W35" s="356"/>
      <c r="X35" s="356"/>
      <c r="Y35" s="357"/>
      <c r="Z35" s="367"/>
      <c r="AA35" s="367"/>
      <c r="AB35" s="367"/>
      <c r="AC35" s="367"/>
      <c r="AD35" s="367"/>
      <c r="AE35" s="367"/>
      <c r="AF35" s="367"/>
      <c r="AG35" s="367"/>
      <c r="AH35" s="367"/>
      <c r="AI35" s="367"/>
      <c r="AJ35" s="367"/>
      <c r="AK35" s="367"/>
      <c r="AL35" s="367"/>
      <c r="AM35" s="368"/>
      <c r="AN35" s="335"/>
    </row>
    <row r="36" spans="2:40">
      <c r="B36" s="333"/>
      <c r="C36" s="276"/>
      <c r="D36" s="970"/>
      <c r="E36" s="971"/>
      <c r="F36" s="971"/>
      <c r="G36" s="358"/>
      <c r="H36" s="974">
        <f>+'③-2計算'!L52</f>
        <v>0</v>
      </c>
      <c r="I36" s="974"/>
      <c r="J36" s="974"/>
      <c r="K36" s="974"/>
      <c r="L36" s="974"/>
      <c r="M36" s="360"/>
      <c r="N36" s="360"/>
      <c r="O36" s="360"/>
      <c r="P36" s="360"/>
      <c r="Q36" s="360"/>
      <c r="R36" s="360"/>
      <c r="S36" s="360"/>
      <c r="T36" s="360"/>
      <c r="U36" s="360"/>
      <c r="V36" s="360"/>
      <c r="W36" s="360"/>
      <c r="X36" s="360"/>
      <c r="Y36" s="361"/>
      <c r="Z36" s="367"/>
      <c r="AA36" s="367"/>
      <c r="AB36" s="367"/>
      <c r="AC36" s="367"/>
      <c r="AD36" s="367"/>
      <c r="AE36" s="367"/>
      <c r="AF36" s="367"/>
      <c r="AG36" s="367"/>
      <c r="AH36" s="367"/>
      <c r="AI36" s="367"/>
      <c r="AJ36" s="367"/>
      <c r="AK36" s="367"/>
      <c r="AL36" s="367"/>
      <c r="AM36" s="368"/>
      <c r="AN36" s="335"/>
    </row>
    <row r="37" spans="2:40">
      <c r="B37" s="333"/>
      <c r="C37" s="276"/>
      <c r="D37" s="970"/>
      <c r="E37" s="971"/>
      <c r="F37" s="971"/>
      <c r="G37" s="358"/>
      <c r="H37" s="360"/>
      <c r="I37" s="360"/>
      <c r="J37" s="360"/>
      <c r="K37" s="360"/>
      <c r="L37" s="360"/>
      <c r="M37" s="360"/>
      <c r="N37" s="360"/>
      <c r="O37" s="360"/>
      <c r="P37" s="360"/>
      <c r="Q37" s="360"/>
      <c r="R37" s="360"/>
      <c r="S37" s="360"/>
      <c r="T37" s="360"/>
      <c r="U37" s="360"/>
      <c r="V37" s="360"/>
      <c r="W37" s="360"/>
      <c r="X37" s="360"/>
      <c r="Y37" s="361"/>
      <c r="Z37" s="367"/>
      <c r="AA37" s="367"/>
      <c r="AB37" s="367"/>
      <c r="AC37" s="367"/>
      <c r="AD37" s="367"/>
      <c r="AE37" s="367"/>
      <c r="AF37" s="367"/>
      <c r="AG37" s="367"/>
      <c r="AH37" s="367"/>
      <c r="AI37" s="367"/>
      <c r="AJ37" s="367"/>
      <c r="AK37" s="367"/>
      <c r="AL37" s="367"/>
      <c r="AM37" s="368"/>
      <c r="AN37" s="335"/>
    </row>
    <row r="38" spans="2:40" ht="12.5" thickBot="1">
      <c r="B38" s="333"/>
      <c r="C38" s="276"/>
      <c r="D38" s="970"/>
      <c r="E38" s="971"/>
      <c r="F38" s="971"/>
      <c r="G38" s="362"/>
      <c r="H38" s="363"/>
      <c r="I38" s="363"/>
      <c r="J38" s="363"/>
      <c r="K38" s="363"/>
      <c r="L38" s="363"/>
      <c r="M38" s="363"/>
      <c r="N38" s="363"/>
      <c r="O38" s="363"/>
      <c r="P38" s="363"/>
      <c r="Q38" s="363"/>
      <c r="R38" s="363"/>
      <c r="S38" s="363"/>
      <c r="T38" s="363"/>
      <c r="U38" s="363"/>
      <c r="V38" s="363"/>
      <c r="W38" s="363"/>
      <c r="X38" s="363"/>
      <c r="Y38" s="364"/>
      <c r="Z38" s="367"/>
      <c r="AA38" s="367"/>
      <c r="AB38" s="367"/>
      <c r="AC38" s="367"/>
      <c r="AD38" s="367"/>
      <c r="AE38" s="367"/>
      <c r="AF38" s="367"/>
      <c r="AG38" s="367"/>
      <c r="AH38" s="367"/>
      <c r="AI38" s="367"/>
      <c r="AJ38" s="367"/>
      <c r="AK38" s="367"/>
      <c r="AL38" s="367"/>
      <c r="AM38" s="368"/>
      <c r="AN38" s="335"/>
    </row>
    <row r="39" spans="2:40">
      <c r="B39" s="333"/>
      <c r="C39" s="276"/>
      <c r="D39" s="970"/>
      <c r="E39" s="971"/>
      <c r="F39" s="971"/>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8"/>
      <c r="AN39" s="335"/>
    </row>
    <row r="40" spans="2:40">
      <c r="B40" s="333"/>
      <c r="C40" s="276"/>
      <c r="D40" s="970"/>
      <c r="E40" s="971"/>
      <c r="F40" s="971"/>
      <c r="G40" s="367"/>
      <c r="H40" s="367"/>
      <c r="I40" s="367"/>
      <c r="J40" s="367" t="s">
        <v>462</v>
      </c>
      <c r="K40" s="367"/>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367"/>
      <c r="AM40" s="368"/>
      <c r="AN40" s="335"/>
    </row>
    <row r="41" spans="2:40" ht="12.5" thickBot="1">
      <c r="B41" s="333"/>
      <c r="C41" s="276"/>
      <c r="D41" s="970"/>
      <c r="E41" s="971"/>
      <c r="F41" s="971"/>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8"/>
      <c r="AN41" s="335"/>
    </row>
    <row r="42" spans="2:40">
      <c r="B42" s="333"/>
      <c r="C42" s="276"/>
      <c r="D42" s="970"/>
      <c r="E42" s="971"/>
      <c r="F42" s="971"/>
      <c r="G42" s="280"/>
      <c r="H42" s="274" t="s">
        <v>123</v>
      </c>
      <c r="I42" s="274"/>
      <c r="J42" s="274"/>
      <c r="K42" s="274"/>
      <c r="L42" s="274"/>
      <c r="M42" s="274"/>
      <c r="N42" s="274"/>
      <c r="O42" s="258"/>
      <c r="P42" s="259" t="s">
        <v>335</v>
      </c>
      <c r="Q42" s="259"/>
      <c r="R42" s="259"/>
      <c r="S42" s="259"/>
      <c r="T42" s="259"/>
      <c r="U42" s="259"/>
      <c r="V42" s="259"/>
      <c r="W42" s="259"/>
      <c r="X42" s="259"/>
      <c r="Y42" s="260"/>
      <c r="Z42" s="367"/>
      <c r="AA42" s="367"/>
      <c r="AB42" s="367"/>
      <c r="AC42" s="367"/>
      <c r="AD42" s="367"/>
      <c r="AE42" s="525"/>
      <c r="AF42" s="526" t="s">
        <v>400</v>
      </c>
      <c r="AG42" s="526"/>
      <c r="AH42" s="526"/>
      <c r="AI42" s="526"/>
      <c r="AJ42" s="526"/>
      <c r="AK42" s="526"/>
      <c r="AL42" s="527"/>
      <c r="AM42" s="368"/>
      <c r="AN42" s="335"/>
    </row>
    <row r="43" spans="2:40" ht="12.5" thickBot="1">
      <c r="B43" s="333"/>
      <c r="C43" s="276"/>
      <c r="D43" s="970"/>
      <c r="E43" s="971"/>
      <c r="F43" s="971"/>
      <c r="G43" s="281"/>
      <c r="H43" s="276"/>
      <c r="I43" s="276"/>
      <c r="J43" s="276"/>
      <c r="K43" s="276"/>
      <c r="L43" s="276"/>
      <c r="M43" s="276"/>
      <c r="N43" s="276"/>
      <c r="O43" s="262"/>
      <c r="P43" s="997">
        <f>+'③-2計算'!N52</f>
        <v>0</v>
      </c>
      <c r="Q43" s="997"/>
      <c r="R43" s="997"/>
      <c r="S43" s="997"/>
      <c r="T43" s="997"/>
      <c r="U43" s="264"/>
      <c r="V43" s="264"/>
      <c r="W43" s="264"/>
      <c r="X43" s="264"/>
      <c r="Y43" s="265"/>
      <c r="Z43" s="367"/>
      <c r="AA43" s="367"/>
      <c r="AB43" s="367"/>
      <c r="AC43" s="367"/>
      <c r="AD43" s="367"/>
      <c r="AE43" s="528"/>
      <c r="AF43" s="994">
        <f>+'③-2計算'!AF52</f>
        <v>0</v>
      </c>
      <c r="AG43" s="994"/>
      <c r="AH43" s="994"/>
      <c r="AI43" s="994"/>
      <c r="AJ43" s="994"/>
      <c r="AK43" s="994"/>
      <c r="AL43" s="529"/>
      <c r="AM43" s="368"/>
      <c r="AN43" s="335"/>
    </row>
    <row r="44" spans="2:40">
      <c r="B44" s="333"/>
      <c r="C44" s="276"/>
      <c r="D44" s="970"/>
      <c r="E44" s="971"/>
      <c r="F44" s="971"/>
      <c r="G44" s="281"/>
      <c r="H44" s="276"/>
      <c r="I44" s="276"/>
      <c r="J44" s="276"/>
      <c r="K44" s="276"/>
      <c r="L44" s="276"/>
      <c r="M44" s="276"/>
      <c r="N44" s="276"/>
      <c r="O44" s="262"/>
      <c r="P44" s="266" t="s">
        <v>337</v>
      </c>
      <c r="Q44" s="267"/>
      <c r="R44" s="267"/>
      <c r="S44" s="267"/>
      <c r="T44" s="267"/>
      <c r="U44" s="267"/>
      <c r="V44" s="267"/>
      <c r="W44" s="267"/>
      <c r="X44" s="267"/>
      <c r="Y44" s="268"/>
      <c r="Z44" s="367"/>
      <c r="AA44" s="367"/>
      <c r="AB44" s="367"/>
      <c r="AC44" s="367"/>
      <c r="AD44" s="367"/>
      <c r="AE44" s="528"/>
      <c r="AF44" s="530" t="s">
        <v>401</v>
      </c>
      <c r="AG44" s="531"/>
      <c r="AH44" s="531"/>
      <c r="AI44" s="531"/>
      <c r="AJ44" s="531"/>
      <c r="AK44" s="531"/>
      <c r="AL44" s="532"/>
      <c r="AM44" s="368"/>
      <c r="AN44" s="335"/>
    </row>
    <row r="45" spans="2:40" ht="12.5" thickBot="1">
      <c r="B45" s="333"/>
      <c r="C45" s="276"/>
      <c r="D45" s="970"/>
      <c r="E45" s="971"/>
      <c r="F45" s="971"/>
      <c r="G45" s="282"/>
      <c r="H45" s="278"/>
      <c r="I45" s="278"/>
      <c r="J45" s="278"/>
      <c r="K45" s="278"/>
      <c r="L45" s="278"/>
      <c r="M45" s="278"/>
      <c r="N45" s="278"/>
      <c r="O45" s="270"/>
      <c r="P45" s="998">
        <f>+'③-2計算'!P52</f>
        <v>0</v>
      </c>
      <c r="Q45" s="999"/>
      <c r="R45" s="999"/>
      <c r="S45" s="999"/>
      <c r="T45" s="999"/>
      <c r="U45" s="272"/>
      <c r="V45" s="272"/>
      <c r="W45" s="272"/>
      <c r="X45" s="272"/>
      <c r="Y45" s="273"/>
      <c r="Z45" s="367"/>
      <c r="AA45" s="367"/>
      <c r="AB45" s="367"/>
      <c r="AC45" s="367"/>
      <c r="AD45" s="367"/>
      <c r="AE45" s="533"/>
      <c r="AF45" s="984">
        <f>+'③-2計算'!AG52</f>
        <v>0</v>
      </c>
      <c r="AG45" s="985"/>
      <c r="AH45" s="985"/>
      <c r="AI45" s="985"/>
      <c r="AJ45" s="985"/>
      <c r="AK45" s="985"/>
      <c r="AL45" s="534"/>
      <c r="AM45" s="368"/>
      <c r="AN45" s="335"/>
    </row>
    <row r="46" spans="2:40">
      <c r="B46" s="333"/>
      <c r="C46" s="276"/>
      <c r="D46" s="972"/>
      <c r="E46" s="973"/>
      <c r="F46" s="973"/>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70"/>
      <c r="AN46" s="335"/>
    </row>
    <row r="47" spans="2:40">
      <c r="B47" s="333"/>
      <c r="C47" s="276"/>
      <c r="D47" s="276"/>
      <c r="E47" s="276"/>
      <c r="F47" s="276"/>
      <c r="G47" s="276"/>
      <c r="H47" s="276"/>
      <c r="I47" s="276"/>
      <c r="J47" s="276"/>
      <c r="K47" s="276"/>
      <c r="L47" s="276"/>
      <c r="M47" s="276"/>
      <c r="N47" s="276"/>
      <c r="O47" s="276"/>
      <c r="P47" s="276"/>
      <c r="Q47" s="276"/>
      <c r="R47" s="276" t="s">
        <v>338</v>
      </c>
      <c r="S47" s="276"/>
      <c r="T47" s="276"/>
      <c r="U47" s="276"/>
      <c r="V47" s="276"/>
      <c r="W47" s="276"/>
      <c r="X47" s="276"/>
      <c r="Y47" s="276"/>
      <c r="Z47" s="276"/>
      <c r="AA47" s="276"/>
      <c r="AB47" s="276"/>
      <c r="AC47" s="276"/>
      <c r="AD47" s="276"/>
      <c r="AE47" s="276"/>
      <c r="AF47" s="276"/>
      <c r="AG47" s="276"/>
      <c r="AH47" s="276"/>
      <c r="AI47" s="276"/>
      <c r="AJ47" s="276"/>
      <c r="AK47" s="276"/>
      <c r="AL47" s="276"/>
      <c r="AM47" s="276"/>
      <c r="AN47" s="335"/>
    </row>
    <row r="48" spans="2:40" ht="12.5" thickBot="1">
      <c r="B48" s="333"/>
      <c r="C48" s="276"/>
      <c r="D48" s="276"/>
      <c r="E48" s="276"/>
      <c r="F48" s="276"/>
      <c r="G48" s="276"/>
      <c r="H48" s="276"/>
      <c r="I48" s="276"/>
      <c r="J48" s="276"/>
      <c r="K48" s="276"/>
      <c r="L48" s="276"/>
      <c r="M48" s="276"/>
      <c r="N48" s="276"/>
      <c r="O48" s="276"/>
      <c r="P48" s="276"/>
      <c r="Q48" s="276"/>
      <c r="R48" s="276" t="s">
        <v>325</v>
      </c>
      <c r="S48" s="276"/>
      <c r="T48" s="276"/>
      <c r="U48" s="276"/>
      <c r="V48" s="276"/>
      <c r="W48" s="276"/>
      <c r="X48" s="276"/>
      <c r="Y48" s="276"/>
      <c r="Z48" s="276"/>
      <c r="AA48" s="276"/>
      <c r="AB48" s="276"/>
      <c r="AC48" s="276"/>
      <c r="AD48" s="276"/>
      <c r="AE48" s="276"/>
      <c r="AF48" s="276"/>
      <c r="AG48" s="276"/>
      <c r="AH48" s="276"/>
      <c r="AI48" s="276"/>
      <c r="AJ48" s="276"/>
      <c r="AK48" s="276"/>
      <c r="AL48" s="276"/>
      <c r="AM48" s="276"/>
      <c r="AN48" s="335"/>
    </row>
    <row r="49" spans="2:40">
      <c r="B49" s="333"/>
      <c r="C49" s="276"/>
      <c r="D49" s="276"/>
      <c r="E49" s="276"/>
      <c r="F49" s="276"/>
      <c r="G49" s="245"/>
      <c r="H49" s="246" t="s">
        <v>336</v>
      </c>
      <c r="I49" s="246"/>
      <c r="J49" s="246"/>
      <c r="K49" s="246"/>
      <c r="L49" s="246"/>
      <c r="M49" s="246"/>
      <c r="N49" s="246"/>
      <c r="O49" s="246"/>
      <c r="P49" s="246"/>
      <c r="Q49" s="246"/>
      <c r="R49" s="246"/>
      <c r="S49" s="246"/>
      <c r="T49" s="246"/>
      <c r="U49" s="246"/>
      <c r="V49" s="246"/>
      <c r="W49" s="246"/>
      <c r="X49" s="246"/>
      <c r="Y49" s="247"/>
      <c r="Z49" s="276"/>
      <c r="AA49" s="276"/>
      <c r="AB49" s="276"/>
      <c r="AC49" s="276"/>
      <c r="AD49" s="276"/>
      <c r="AE49" s="276"/>
      <c r="AF49" s="276"/>
      <c r="AG49" s="276"/>
      <c r="AH49" s="276"/>
      <c r="AI49" s="276"/>
      <c r="AJ49" s="276"/>
      <c r="AK49" s="276"/>
      <c r="AL49" s="276"/>
      <c r="AM49" s="276"/>
      <c r="AN49" s="335"/>
    </row>
    <row r="50" spans="2:40">
      <c r="B50" s="333"/>
      <c r="C50" s="276"/>
      <c r="D50" s="276"/>
      <c r="E50" s="276"/>
      <c r="F50" s="276"/>
      <c r="G50" s="248"/>
      <c r="H50" s="977">
        <f>+'③-2計算'!Q52</f>
        <v>0</v>
      </c>
      <c r="I50" s="977"/>
      <c r="J50" s="977"/>
      <c r="K50" s="977"/>
      <c r="L50" s="977"/>
      <c r="M50" s="249"/>
      <c r="N50" s="250"/>
      <c r="O50" s="250"/>
      <c r="P50" s="250"/>
      <c r="Q50" s="250"/>
      <c r="R50" s="250"/>
      <c r="S50" s="250"/>
      <c r="T50" s="250"/>
      <c r="U50" s="250"/>
      <c r="V50" s="250"/>
      <c r="W50" s="250"/>
      <c r="X50" s="250"/>
      <c r="Y50" s="251"/>
      <c r="Z50" s="276"/>
      <c r="AA50" s="276"/>
      <c r="AB50" s="276"/>
      <c r="AC50" s="276"/>
      <c r="AD50" s="276"/>
      <c r="AE50" s="276"/>
      <c r="AF50" s="276"/>
      <c r="AG50" s="276"/>
      <c r="AH50" s="276"/>
      <c r="AI50" s="276"/>
      <c r="AJ50" s="276"/>
      <c r="AK50" s="276"/>
      <c r="AL50" s="276"/>
      <c r="AM50" s="276"/>
      <c r="AN50" s="335"/>
    </row>
    <row r="51" spans="2:40">
      <c r="B51" s="333"/>
      <c r="C51" s="276"/>
      <c r="D51" s="276"/>
      <c r="E51" s="276"/>
      <c r="F51" s="276"/>
      <c r="G51" s="248"/>
      <c r="H51" s="250"/>
      <c r="I51" s="250"/>
      <c r="J51" s="250"/>
      <c r="K51" s="250"/>
      <c r="L51" s="250"/>
      <c r="M51" s="250"/>
      <c r="N51" s="250"/>
      <c r="O51" s="250"/>
      <c r="P51" s="250"/>
      <c r="Q51" s="250"/>
      <c r="R51" s="250"/>
      <c r="S51" s="250"/>
      <c r="T51" s="250"/>
      <c r="U51" s="250"/>
      <c r="V51" s="250"/>
      <c r="W51" s="250"/>
      <c r="X51" s="250"/>
      <c r="Y51" s="251"/>
      <c r="Z51" s="276"/>
      <c r="AA51" s="276"/>
      <c r="AB51" s="276"/>
      <c r="AC51" s="276"/>
      <c r="AD51" s="276"/>
      <c r="AE51" s="276"/>
      <c r="AF51" s="276"/>
      <c r="AG51" s="276"/>
      <c r="AH51" s="276"/>
      <c r="AI51" s="276"/>
      <c r="AJ51" s="276"/>
      <c r="AK51" s="276"/>
      <c r="AL51" s="276"/>
      <c r="AM51" s="276"/>
      <c r="AN51" s="335"/>
    </row>
    <row r="52" spans="2:40" ht="12.5" thickBot="1">
      <c r="B52" s="333"/>
      <c r="C52" s="276"/>
      <c r="D52" s="276"/>
      <c r="E52" s="276"/>
      <c r="F52" s="276"/>
      <c r="G52" s="252"/>
      <c r="H52" s="253"/>
      <c r="I52" s="253"/>
      <c r="J52" s="253"/>
      <c r="K52" s="253"/>
      <c r="L52" s="253"/>
      <c r="M52" s="253"/>
      <c r="N52" s="253"/>
      <c r="O52" s="253"/>
      <c r="P52" s="253"/>
      <c r="Q52" s="253"/>
      <c r="R52" s="253"/>
      <c r="S52" s="253"/>
      <c r="T52" s="253"/>
      <c r="U52" s="253"/>
      <c r="V52" s="253"/>
      <c r="W52" s="253"/>
      <c r="X52" s="253"/>
      <c r="Y52" s="254"/>
      <c r="Z52" s="276"/>
      <c r="AA52" s="276"/>
      <c r="AB52" s="276"/>
      <c r="AC52" s="276"/>
      <c r="AD52" s="276"/>
      <c r="AE52" s="276"/>
      <c r="AF52" s="276"/>
      <c r="AG52" s="276"/>
      <c r="AH52" s="276"/>
      <c r="AI52" s="276"/>
      <c r="AJ52" s="276"/>
      <c r="AK52" s="276"/>
      <c r="AL52" s="276"/>
      <c r="AM52" s="276"/>
      <c r="AN52" s="335"/>
    </row>
    <row r="53" spans="2:40">
      <c r="B53" s="333"/>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335"/>
    </row>
    <row r="54" spans="2:40">
      <c r="B54" s="333"/>
      <c r="C54" s="276"/>
      <c r="D54" s="276"/>
      <c r="E54" s="276"/>
      <c r="F54" s="276"/>
      <c r="G54" s="276"/>
      <c r="H54" s="276"/>
      <c r="I54" s="276"/>
      <c r="J54" s="276" t="s">
        <v>463</v>
      </c>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335"/>
    </row>
    <row r="55" spans="2:40" ht="12.5" thickBot="1">
      <c r="B55" s="333"/>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c r="AN55" s="335"/>
    </row>
    <row r="56" spans="2:40">
      <c r="B56" s="333"/>
      <c r="C56" s="276"/>
      <c r="D56" s="276"/>
      <c r="E56" s="276"/>
      <c r="F56" s="276"/>
      <c r="G56" s="245"/>
      <c r="H56" s="246" t="s">
        <v>339</v>
      </c>
      <c r="I56" s="246"/>
      <c r="J56" s="246"/>
      <c r="K56" s="246"/>
      <c r="L56" s="246"/>
      <c r="M56" s="246"/>
      <c r="N56" s="246"/>
      <c r="O56" s="246"/>
      <c r="P56" s="246"/>
      <c r="Q56" s="246"/>
      <c r="R56" s="246"/>
      <c r="S56" s="246"/>
      <c r="T56" s="246"/>
      <c r="U56" s="246"/>
      <c r="V56" s="246"/>
      <c r="W56" s="246"/>
      <c r="X56" s="247"/>
      <c r="Y56" s="276"/>
      <c r="Z56" s="276"/>
      <c r="AA56" s="276"/>
      <c r="AB56" s="276"/>
      <c r="AC56" s="276"/>
      <c r="AD56" s="276"/>
      <c r="AE56" s="276"/>
      <c r="AF56" s="276"/>
      <c r="AG56" s="276"/>
      <c r="AH56" s="276"/>
      <c r="AI56" s="276"/>
      <c r="AJ56" s="276"/>
      <c r="AK56" s="276"/>
      <c r="AL56" s="276"/>
      <c r="AM56" s="276"/>
      <c r="AN56" s="335"/>
    </row>
    <row r="57" spans="2:40">
      <c r="B57" s="333"/>
      <c r="C57" s="276"/>
      <c r="D57" s="276"/>
      <c r="E57" s="276"/>
      <c r="F57" s="276"/>
      <c r="G57" s="248"/>
      <c r="H57" s="977">
        <f>+'③-2計算'!S52</f>
        <v>0</v>
      </c>
      <c r="I57" s="977"/>
      <c r="J57" s="977"/>
      <c r="K57" s="977"/>
      <c r="L57" s="977"/>
      <c r="M57" s="249"/>
      <c r="N57" s="250"/>
      <c r="O57" s="250"/>
      <c r="P57" s="250"/>
      <c r="Q57" s="250"/>
      <c r="R57" s="250"/>
      <c r="S57" s="250"/>
      <c r="T57" s="250"/>
      <c r="U57" s="250"/>
      <c r="V57" s="250"/>
      <c r="W57" s="250"/>
      <c r="X57" s="251"/>
      <c r="Y57" s="276"/>
      <c r="Z57" s="276"/>
      <c r="AA57" s="276"/>
      <c r="AB57" s="276"/>
      <c r="AC57" s="276"/>
      <c r="AD57" s="276"/>
      <c r="AE57" s="276"/>
      <c r="AF57" s="276"/>
      <c r="AG57" s="276"/>
      <c r="AH57" s="276"/>
      <c r="AI57" s="276"/>
      <c r="AJ57" s="276"/>
      <c r="AK57" s="276"/>
      <c r="AL57" s="276"/>
      <c r="AM57" s="276"/>
      <c r="AN57" s="335"/>
    </row>
    <row r="58" spans="2:40">
      <c r="B58" s="333"/>
      <c r="C58" s="276"/>
      <c r="D58" s="276"/>
      <c r="E58" s="276"/>
      <c r="F58" s="276"/>
      <c r="G58" s="248"/>
      <c r="H58" s="250"/>
      <c r="I58" s="283"/>
      <c r="J58" s="283"/>
      <c r="K58" s="283"/>
      <c r="L58" s="283"/>
      <c r="M58" s="283"/>
      <c r="N58" s="250"/>
      <c r="O58" s="250"/>
      <c r="P58" s="250"/>
      <c r="Q58" s="250"/>
      <c r="R58" s="250"/>
      <c r="S58" s="250"/>
      <c r="T58" s="250"/>
      <c r="U58" s="250"/>
      <c r="V58" s="250"/>
      <c r="W58" s="250"/>
      <c r="X58" s="251"/>
      <c r="Y58" s="276"/>
      <c r="Z58" s="276"/>
      <c r="AA58" s="276"/>
      <c r="AB58" s="276"/>
      <c r="AC58" s="276"/>
      <c r="AD58" s="276"/>
      <c r="AE58" s="276"/>
      <c r="AF58" s="276"/>
      <c r="AG58" s="276"/>
      <c r="AH58" s="276"/>
      <c r="AI58" s="276"/>
      <c r="AJ58" s="276"/>
      <c r="AK58" s="276"/>
      <c r="AL58" s="276"/>
      <c r="AM58" s="276"/>
      <c r="AN58" s="335"/>
    </row>
    <row r="59" spans="2:40" ht="12.5" thickBot="1">
      <c r="B59" s="333"/>
      <c r="C59" s="276"/>
      <c r="D59" s="276"/>
      <c r="E59" s="276"/>
      <c r="F59" s="276"/>
      <c r="G59" s="252"/>
      <c r="H59" s="253"/>
      <c r="I59" s="284"/>
      <c r="J59" s="284"/>
      <c r="K59" s="284"/>
      <c r="L59" s="284"/>
      <c r="M59" s="284"/>
      <c r="N59" s="253"/>
      <c r="O59" s="253"/>
      <c r="P59" s="253"/>
      <c r="Q59" s="253"/>
      <c r="R59" s="253"/>
      <c r="S59" s="253"/>
      <c r="T59" s="253"/>
      <c r="U59" s="253"/>
      <c r="V59" s="253"/>
      <c r="W59" s="253"/>
      <c r="X59" s="254"/>
      <c r="Y59" s="276"/>
      <c r="Z59" s="276"/>
      <c r="AA59" s="276"/>
      <c r="AB59" s="276"/>
      <c r="AC59" s="276"/>
      <c r="AD59" s="276"/>
      <c r="AE59" s="276"/>
      <c r="AF59" s="276"/>
      <c r="AG59" s="276"/>
      <c r="AH59" s="276"/>
      <c r="AI59" s="276"/>
      <c r="AJ59" s="276"/>
      <c r="AK59" s="276"/>
      <c r="AL59" s="276"/>
      <c r="AM59" s="276"/>
      <c r="AN59" s="335"/>
    </row>
    <row r="60" spans="2:40">
      <c r="B60" s="333"/>
      <c r="C60" s="276"/>
      <c r="D60" s="276"/>
      <c r="E60" s="276"/>
      <c r="F60" s="276"/>
      <c r="G60" s="276"/>
      <c r="H60" s="276"/>
      <c r="I60" s="336"/>
      <c r="J60" s="336"/>
      <c r="K60" s="336"/>
      <c r="L60" s="336"/>
      <c r="M60" s="33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335"/>
    </row>
    <row r="61" spans="2:40">
      <c r="B61" s="333"/>
      <c r="C61" s="276"/>
      <c r="D61" s="276"/>
      <c r="E61" s="276"/>
      <c r="F61" s="276"/>
      <c r="G61" s="276"/>
      <c r="H61" s="276"/>
      <c r="I61" s="336"/>
      <c r="J61" s="336" t="s">
        <v>464</v>
      </c>
      <c r="K61" s="336"/>
      <c r="L61" s="336"/>
      <c r="M61" s="33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335"/>
    </row>
    <row r="62" spans="2:40" ht="12.5" thickBot="1">
      <c r="B62" s="333"/>
      <c r="C62" s="276"/>
      <c r="D62" s="276"/>
      <c r="E62" s="276"/>
      <c r="F62" s="276"/>
      <c r="G62" s="276"/>
      <c r="H62" s="276"/>
      <c r="I62" s="336"/>
      <c r="J62" s="336"/>
      <c r="K62" s="336"/>
      <c r="L62" s="336"/>
      <c r="M62" s="33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335"/>
    </row>
    <row r="63" spans="2:40">
      <c r="B63" s="333"/>
      <c r="C63" s="276"/>
      <c r="D63" s="276"/>
      <c r="E63" s="276"/>
      <c r="F63" s="276"/>
      <c r="G63" s="245"/>
      <c r="H63" s="246" t="s">
        <v>340</v>
      </c>
      <c r="I63" s="285"/>
      <c r="J63" s="285"/>
      <c r="K63" s="285"/>
      <c r="L63" s="285"/>
      <c r="M63" s="285"/>
      <c r="N63" s="246"/>
      <c r="O63" s="246"/>
      <c r="P63" s="246"/>
      <c r="Q63" s="246"/>
      <c r="R63" s="246"/>
      <c r="S63" s="246"/>
      <c r="T63" s="247"/>
      <c r="U63" s="274" t="s">
        <v>124</v>
      </c>
      <c r="V63" s="274"/>
      <c r="W63" s="274"/>
      <c r="X63" s="275"/>
      <c r="Y63" s="276"/>
      <c r="Z63" s="276"/>
      <c r="AA63" s="276"/>
      <c r="AB63" s="276"/>
      <c r="AC63" s="276"/>
      <c r="AD63" s="276"/>
      <c r="AE63" s="276"/>
      <c r="AF63" s="276"/>
      <c r="AG63" s="276"/>
      <c r="AH63" s="276"/>
      <c r="AI63" s="276"/>
      <c r="AJ63" s="276"/>
      <c r="AK63" s="276"/>
      <c r="AL63" s="276"/>
      <c r="AM63" s="276"/>
      <c r="AN63" s="335"/>
    </row>
    <row r="64" spans="2:40">
      <c r="B64" s="333"/>
      <c r="C64" s="276"/>
      <c r="D64" s="276"/>
      <c r="E64" s="276"/>
      <c r="F64" s="276"/>
      <c r="G64" s="248"/>
      <c r="H64" s="986">
        <f>+'③-2計算'!V52</f>
        <v>0</v>
      </c>
      <c r="I64" s="986"/>
      <c r="J64" s="986"/>
      <c r="K64" s="986"/>
      <c r="L64" s="986"/>
      <c r="M64" s="286"/>
      <c r="N64" s="250"/>
      <c r="O64" s="250"/>
      <c r="P64" s="250"/>
      <c r="Q64" s="250"/>
      <c r="R64" s="250"/>
      <c r="S64" s="250"/>
      <c r="T64" s="251"/>
      <c r="U64" s="276"/>
      <c r="V64" s="276"/>
      <c r="W64" s="276"/>
      <c r="X64" s="277"/>
      <c r="Y64" s="276"/>
      <c r="Z64" s="276"/>
      <c r="AA64" s="276"/>
      <c r="AB64" s="276"/>
      <c r="AC64" s="276"/>
      <c r="AD64" s="276"/>
      <c r="AE64" s="276"/>
      <c r="AF64" s="276"/>
      <c r="AG64" s="276"/>
      <c r="AH64" s="276"/>
      <c r="AI64" s="276"/>
      <c r="AJ64" s="276"/>
      <c r="AK64" s="276"/>
      <c r="AL64" s="276"/>
      <c r="AM64" s="276"/>
      <c r="AN64" s="335"/>
    </row>
    <row r="65" spans="2:40">
      <c r="B65" s="333"/>
      <c r="C65" s="276"/>
      <c r="D65" s="276"/>
      <c r="E65" s="276"/>
      <c r="F65" s="276"/>
      <c r="G65" s="248"/>
      <c r="H65" s="250"/>
      <c r="I65" s="250"/>
      <c r="J65" s="250"/>
      <c r="K65" s="250"/>
      <c r="L65" s="250"/>
      <c r="M65" s="250"/>
      <c r="N65" s="250"/>
      <c r="O65" s="250"/>
      <c r="P65" s="250"/>
      <c r="Q65" s="250"/>
      <c r="R65" s="250"/>
      <c r="S65" s="250"/>
      <c r="T65" s="251"/>
      <c r="U65" s="276"/>
      <c r="V65" s="276"/>
      <c r="W65" s="276"/>
      <c r="X65" s="277"/>
      <c r="Y65" s="276"/>
      <c r="Z65" s="276"/>
      <c r="AA65" s="276"/>
      <c r="AB65" s="276"/>
      <c r="AC65" s="276"/>
      <c r="AD65" s="276"/>
      <c r="AE65" s="276"/>
      <c r="AF65" s="276"/>
      <c r="AG65" s="276"/>
      <c r="AH65" s="276"/>
      <c r="AI65" s="276"/>
      <c r="AJ65" s="276"/>
      <c r="AK65" s="276"/>
      <c r="AL65" s="276"/>
      <c r="AM65" s="276"/>
      <c r="AN65" s="335"/>
    </row>
    <row r="66" spans="2:40" ht="12.5" thickBot="1">
      <c r="B66" s="333"/>
      <c r="C66" s="276"/>
      <c r="D66" s="276"/>
      <c r="E66" s="276"/>
      <c r="F66" s="276"/>
      <c r="G66" s="252"/>
      <c r="H66" s="253"/>
      <c r="I66" s="253"/>
      <c r="J66" s="253"/>
      <c r="K66" s="253"/>
      <c r="L66" s="253"/>
      <c r="M66" s="253"/>
      <c r="N66" s="253"/>
      <c r="O66" s="253"/>
      <c r="P66" s="253"/>
      <c r="Q66" s="253"/>
      <c r="R66" s="253"/>
      <c r="S66" s="253"/>
      <c r="T66" s="254"/>
      <c r="U66" s="278"/>
      <c r="V66" s="278"/>
      <c r="W66" s="278"/>
      <c r="X66" s="279"/>
      <c r="Y66" s="276"/>
      <c r="Z66" s="276"/>
      <c r="AA66" s="276"/>
      <c r="AB66" s="276"/>
      <c r="AC66" s="276"/>
      <c r="AD66" s="276"/>
      <c r="AE66" s="276"/>
      <c r="AF66" s="276"/>
      <c r="AG66" s="276"/>
      <c r="AH66" s="276"/>
      <c r="AI66" s="276"/>
      <c r="AJ66" s="276"/>
      <c r="AK66" s="276"/>
      <c r="AL66" s="276"/>
      <c r="AM66" s="276"/>
      <c r="AN66" s="335"/>
    </row>
    <row r="67" spans="2:40">
      <c r="B67" s="333"/>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335"/>
    </row>
    <row r="68" spans="2:40">
      <c r="B68" s="333"/>
      <c r="C68" s="276"/>
      <c r="D68" s="276"/>
      <c r="E68" s="276"/>
      <c r="F68" s="276"/>
      <c r="G68" s="276"/>
      <c r="H68" s="276"/>
      <c r="I68" s="276"/>
      <c r="J68" s="276" t="s">
        <v>465</v>
      </c>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6"/>
      <c r="AH68" s="276"/>
      <c r="AI68" s="276"/>
      <c r="AJ68" s="276"/>
      <c r="AK68" s="276"/>
      <c r="AL68" s="276"/>
      <c r="AM68" s="276"/>
      <c r="AN68" s="335"/>
    </row>
    <row r="69" spans="2:40" ht="12.5" thickBot="1">
      <c r="B69" s="333"/>
      <c r="C69" s="276"/>
      <c r="D69" s="968" t="s">
        <v>217</v>
      </c>
      <c r="E69" s="978"/>
      <c r="F69" s="978"/>
      <c r="G69" s="365"/>
      <c r="H69" s="365"/>
      <c r="I69" s="365"/>
      <c r="J69" s="365"/>
      <c r="K69" s="365"/>
      <c r="L69" s="365"/>
      <c r="M69" s="365"/>
      <c r="N69" s="365"/>
      <c r="O69" s="365"/>
      <c r="P69" s="365"/>
      <c r="Q69" s="365"/>
      <c r="R69" s="365"/>
      <c r="S69" s="365"/>
      <c r="T69" s="365"/>
      <c r="U69" s="365"/>
      <c r="V69" s="365"/>
      <c r="W69" s="365"/>
      <c r="X69" s="365"/>
      <c r="Y69" s="365"/>
      <c r="Z69" s="365"/>
      <c r="AA69" s="365"/>
      <c r="AB69" s="365"/>
      <c r="AC69" s="365"/>
      <c r="AD69" s="365"/>
      <c r="AE69" s="365"/>
      <c r="AF69" s="365"/>
      <c r="AG69" s="365"/>
      <c r="AH69" s="365"/>
      <c r="AI69" s="365"/>
      <c r="AJ69" s="365"/>
      <c r="AK69" s="365"/>
      <c r="AL69" s="365"/>
      <c r="AM69" s="366"/>
      <c r="AN69" s="335"/>
    </row>
    <row r="70" spans="2:40">
      <c r="B70" s="333"/>
      <c r="C70" s="276"/>
      <c r="D70" s="979"/>
      <c r="E70" s="980"/>
      <c r="F70" s="980"/>
      <c r="G70" s="355"/>
      <c r="H70" s="371" t="s">
        <v>341</v>
      </c>
      <c r="I70" s="371"/>
      <c r="J70" s="371"/>
      <c r="K70" s="371"/>
      <c r="L70" s="371"/>
      <c r="M70" s="356"/>
      <c r="N70" s="356"/>
      <c r="O70" s="356"/>
      <c r="P70" s="356"/>
      <c r="Q70" s="356"/>
      <c r="R70" s="356"/>
      <c r="S70" s="356"/>
      <c r="T70" s="356"/>
      <c r="U70" s="356"/>
      <c r="V70" s="356"/>
      <c r="W70" s="357"/>
      <c r="X70" s="367"/>
      <c r="Y70" s="367"/>
      <c r="Z70" s="367"/>
      <c r="AA70" s="367"/>
      <c r="AB70" s="367"/>
      <c r="AC70" s="367"/>
      <c r="AD70" s="367"/>
      <c r="AE70" s="367"/>
      <c r="AF70" s="367"/>
      <c r="AG70" s="367"/>
      <c r="AH70" s="367"/>
      <c r="AI70" s="367"/>
      <c r="AJ70" s="367"/>
      <c r="AK70" s="367"/>
      <c r="AL70" s="367"/>
      <c r="AM70" s="368"/>
      <c r="AN70" s="335"/>
    </row>
    <row r="71" spans="2:40">
      <c r="B71" s="333"/>
      <c r="C71" s="276"/>
      <c r="D71" s="979"/>
      <c r="E71" s="980"/>
      <c r="F71" s="980"/>
      <c r="G71" s="358"/>
      <c r="H71" s="987">
        <f>+'③-2計算'!W52</f>
        <v>0</v>
      </c>
      <c r="I71" s="987"/>
      <c r="J71" s="987"/>
      <c r="K71" s="987"/>
      <c r="L71" s="987"/>
      <c r="M71" s="372"/>
      <c r="N71" s="360"/>
      <c r="O71" s="360"/>
      <c r="P71" s="360"/>
      <c r="Q71" s="360"/>
      <c r="R71" s="360"/>
      <c r="S71" s="360"/>
      <c r="T71" s="360"/>
      <c r="U71" s="360"/>
      <c r="V71" s="360"/>
      <c r="W71" s="361"/>
      <c r="X71" s="367"/>
      <c r="Y71" s="367"/>
      <c r="Z71" s="367"/>
      <c r="AA71" s="367"/>
      <c r="AB71" s="367"/>
      <c r="AC71" s="367"/>
      <c r="AD71" s="367"/>
      <c r="AE71" s="367"/>
      <c r="AF71" s="367"/>
      <c r="AG71" s="367"/>
      <c r="AH71" s="367"/>
      <c r="AI71" s="367"/>
      <c r="AJ71" s="367"/>
      <c r="AK71" s="367"/>
      <c r="AL71" s="367"/>
      <c r="AM71" s="368"/>
      <c r="AN71" s="335"/>
    </row>
    <row r="72" spans="2:40">
      <c r="B72" s="333"/>
      <c r="C72" s="276"/>
      <c r="D72" s="979"/>
      <c r="E72" s="980"/>
      <c r="F72" s="980"/>
      <c r="G72" s="358"/>
      <c r="H72" s="360"/>
      <c r="I72" s="360"/>
      <c r="J72" s="360"/>
      <c r="K72" s="360"/>
      <c r="L72" s="360"/>
      <c r="M72" s="360"/>
      <c r="N72" s="360"/>
      <c r="O72" s="360"/>
      <c r="P72" s="360"/>
      <c r="Q72" s="360"/>
      <c r="R72" s="360"/>
      <c r="S72" s="360"/>
      <c r="T72" s="360"/>
      <c r="U72" s="360"/>
      <c r="V72" s="360"/>
      <c r="W72" s="361"/>
      <c r="X72" s="367"/>
      <c r="Y72" s="367"/>
      <c r="Z72" s="367"/>
      <c r="AA72" s="367"/>
      <c r="AB72" s="367"/>
      <c r="AC72" s="367"/>
      <c r="AD72" s="367"/>
      <c r="AE72" s="367"/>
      <c r="AF72" s="367"/>
      <c r="AG72" s="367"/>
      <c r="AH72" s="367"/>
      <c r="AI72" s="367"/>
      <c r="AJ72" s="367"/>
      <c r="AK72" s="367"/>
      <c r="AL72" s="367"/>
      <c r="AM72" s="368"/>
      <c r="AN72" s="335"/>
    </row>
    <row r="73" spans="2:40" ht="12.5" thickBot="1">
      <c r="B73" s="333"/>
      <c r="C73" s="276"/>
      <c r="D73" s="979"/>
      <c r="E73" s="980"/>
      <c r="F73" s="980"/>
      <c r="G73" s="362"/>
      <c r="H73" s="363"/>
      <c r="I73" s="363"/>
      <c r="J73" s="363"/>
      <c r="K73" s="363"/>
      <c r="L73" s="363"/>
      <c r="M73" s="363"/>
      <c r="N73" s="363"/>
      <c r="O73" s="363"/>
      <c r="P73" s="363"/>
      <c r="Q73" s="363"/>
      <c r="R73" s="363"/>
      <c r="S73" s="363"/>
      <c r="T73" s="363"/>
      <c r="U73" s="363"/>
      <c r="V73" s="363"/>
      <c r="W73" s="364"/>
      <c r="X73" s="367"/>
      <c r="Y73" s="367"/>
      <c r="Z73" s="367"/>
      <c r="AA73" s="367"/>
      <c r="AB73" s="367"/>
      <c r="AC73" s="367"/>
      <c r="AD73" s="367"/>
      <c r="AE73" s="367"/>
      <c r="AF73" s="367"/>
      <c r="AG73" s="367"/>
      <c r="AH73" s="367"/>
      <c r="AI73" s="367"/>
      <c r="AJ73" s="367"/>
      <c r="AK73" s="367"/>
      <c r="AL73" s="367"/>
      <c r="AM73" s="368"/>
      <c r="AN73" s="335"/>
    </row>
    <row r="74" spans="2:40">
      <c r="B74" s="333"/>
      <c r="C74" s="276"/>
      <c r="D74" s="979"/>
      <c r="E74" s="980"/>
      <c r="F74" s="980"/>
      <c r="G74" s="367"/>
      <c r="H74" s="367"/>
      <c r="I74" s="367"/>
      <c r="J74" s="367"/>
      <c r="K74" s="367"/>
      <c r="L74" s="367"/>
      <c r="M74" s="367"/>
      <c r="N74" s="367"/>
      <c r="O74" s="367"/>
      <c r="P74" s="367"/>
      <c r="Q74" s="367"/>
      <c r="R74" s="367"/>
      <c r="S74" s="367"/>
      <c r="T74" s="367"/>
      <c r="U74" s="367"/>
      <c r="V74" s="367"/>
      <c r="W74" s="367"/>
      <c r="X74" s="367"/>
      <c r="Y74" s="367"/>
      <c r="Z74" s="367"/>
      <c r="AA74" s="367"/>
      <c r="AB74" s="367"/>
      <c r="AC74" s="367"/>
      <c r="AD74" s="367"/>
      <c r="AE74" s="367"/>
      <c r="AF74" s="367"/>
      <c r="AG74" s="367"/>
      <c r="AH74" s="367"/>
      <c r="AI74" s="367"/>
      <c r="AJ74" s="367"/>
      <c r="AK74" s="367"/>
      <c r="AL74" s="367"/>
      <c r="AM74" s="368"/>
      <c r="AN74" s="335"/>
    </row>
    <row r="75" spans="2:40">
      <c r="B75" s="333"/>
      <c r="C75" s="276"/>
      <c r="D75" s="979"/>
      <c r="E75" s="980"/>
      <c r="F75" s="980"/>
      <c r="G75" s="367"/>
      <c r="H75" s="367"/>
      <c r="I75" s="367"/>
      <c r="J75" s="367" t="s">
        <v>466</v>
      </c>
      <c r="K75" s="367"/>
      <c r="L75" s="367"/>
      <c r="M75" s="367"/>
      <c r="N75" s="367"/>
      <c r="O75" s="367"/>
      <c r="P75" s="367"/>
      <c r="Q75" s="367"/>
      <c r="R75" s="367"/>
      <c r="S75" s="367"/>
      <c r="T75" s="367"/>
      <c r="U75" s="367"/>
      <c r="V75" s="367"/>
      <c r="W75" s="367"/>
      <c r="X75" s="367"/>
      <c r="Y75" s="367"/>
      <c r="Z75" s="367"/>
      <c r="AA75" s="367"/>
      <c r="AB75" s="367"/>
      <c r="AC75" s="367"/>
      <c r="AD75" s="367"/>
      <c r="AE75" s="367"/>
      <c r="AF75" s="367"/>
      <c r="AG75" s="367"/>
      <c r="AH75" s="367"/>
      <c r="AI75" s="367"/>
      <c r="AJ75" s="367"/>
      <c r="AK75" s="367"/>
      <c r="AL75" s="367"/>
      <c r="AM75" s="368"/>
      <c r="AN75" s="335"/>
    </row>
    <row r="76" spans="2:40" ht="12.5" thickBot="1">
      <c r="B76" s="333"/>
      <c r="C76" s="276"/>
      <c r="D76" s="979"/>
      <c r="E76" s="980"/>
      <c r="F76" s="980"/>
      <c r="G76" s="367"/>
      <c r="H76" s="367"/>
      <c r="I76" s="367"/>
      <c r="J76" s="367"/>
      <c r="K76" s="367"/>
      <c r="L76" s="367"/>
      <c r="M76" s="367"/>
      <c r="N76" s="367"/>
      <c r="O76" s="367"/>
      <c r="P76" s="367"/>
      <c r="Q76" s="367"/>
      <c r="R76" s="367"/>
      <c r="S76" s="367"/>
      <c r="T76" s="367"/>
      <c r="U76" s="367"/>
      <c r="V76" s="367"/>
      <c r="W76" s="367"/>
      <c r="X76" s="367"/>
      <c r="Y76" s="367"/>
      <c r="Z76" s="367"/>
      <c r="AA76" s="367"/>
      <c r="AB76" s="367"/>
      <c r="AC76" s="367"/>
      <c r="AD76" s="367"/>
      <c r="AE76" s="367"/>
      <c r="AF76" s="367"/>
      <c r="AG76" s="367"/>
      <c r="AH76" s="367"/>
      <c r="AI76" s="367"/>
      <c r="AJ76" s="367"/>
      <c r="AK76" s="367"/>
      <c r="AL76" s="367"/>
      <c r="AM76" s="368"/>
      <c r="AN76" s="335"/>
    </row>
    <row r="77" spans="2:40">
      <c r="B77" s="333"/>
      <c r="C77" s="276"/>
      <c r="D77" s="979"/>
      <c r="E77" s="980"/>
      <c r="F77" s="980"/>
      <c r="G77" s="988" t="s">
        <v>123</v>
      </c>
      <c r="H77" s="989"/>
      <c r="I77" s="989"/>
      <c r="J77" s="989"/>
      <c r="K77" s="989"/>
      <c r="L77" s="989"/>
      <c r="M77" s="990"/>
      <c r="N77" s="258"/>
      <c r="O77" s="259" t="s">
        <v>342</v>
      </c>
      <c r="P77" s="259"/>
      <c r="Q77" s="259"/>
      <c r="R77" s="259"/>
      <c r="S77" s="259"/>
      <c r="T77" s="259"/>
      <c r="U77" s="259"/>
      <c r="V77" s="259"/>
      <c r="W77" s="260"/>
      <c r="X77" s="367"/>
      <c r="Y77" s="367"/>
      <c r="Z77" s="367"/>
      <c r="AA77" s="367"/>
      <c r="AB77" s="367"/>
      <c r="AC77" s="367"/>
      <c r="AD77" s="367"/>
      <c r="AE77" s="525"/>
      <c r="AF77" s="526" t="s">
        <v>402</v>
      </c>
      <c r="AG77" s="526"/>
      <c r="AH77" s="526"/>
      <c r="AI77" s="526"/>
      <c r="AJ77" s="526"/>
      <c r="AK77" s="526"/>
      <c r="AL77" s="527"/>
      <c r="AM77" s="368"/>
      <c r="AN77" s="335"/>
    </row>
    <row r="78" spans="2:40" ht="12.5" thickBot="1">
      <c r="B78" s="333"/>
      <c r="C78" s="276"/>
      <c r="D78" s="979"/>
      <c r="E78" s="980"/>
      <c r="F78" s="980"/>
      <c r="G78" s="281"/>
      <c r="H78" s="276"/>
      <c r="I78" s="276"/>
      <c r="J78" s="276"/>
      <c r="K78" s="276"/>
      <c r="L78" s="276"/>
      <c r="M78" s="276"/>
      <c r="N78" s="262"/>
      <c r="O78" s="991">
        <f>+'③-2計算'!X52</f>
        <v>0</v>
      </c>
      <c r="P78" s="991"/>
      <c r="Q78" s="991"/>
      <c r="R78" s="991"/>
      <c r="S78" s="991"/>
      <c r="T78" s="263"/>
      <c r="U78" s="287"/>
      <c r="V78" s="264"/>
      <c r="W78" s="265"/>
      <c r="X78" s="367"/>
      <c r="Y78" s="367"/>
      <c r="Z78" s="367"/>
      <c r="AA78" s="367"/>
      <c r="AB78" s="367"/>
      <c r="AC78" s="367"/>
      <c r="AD78" s="367"/>
      <c r="AE78" s="528"/>
      <c r="AF78" s="994">
        <f>+'③-2計算'!AH52</f>
        <v>0</v>
      </c>
      <c r="AG78" s="994"/>
      <c r="AH78" s="994"/>
      <c r="AI78" s="994"/>
      <c r="AJ78" s="994"/>
      <c r="AK78" s="994"/>
      <c r="AL78" s="529"/>
      <c r="AM78" s="368"/>
      <c r="AN78" s="335"/>
    </row>
    <row r="79" spans="2:40">
      <c r="B79" s="333"/>
      <c r="C79" s="276"/>
      <c r="D79" s="979"/>
      <c r="E79" s="980"/>
      <c r="F79" s="980"/>
      <c r="G79" s="281"/>
      <c r="H79" s="276"/>
      <c r="I79" s="276"/>
      <c r="J79" s="276"/>
      <c r="K79" s="276"/>
      <c r="L79" s="276"/>
      <c r="M79" s="276"/>
      <c r="N79" s="262"/>
      <c r="O79" s="288" t="s">
        <v>343</v>
      </c>
      <c r="P79" s="289"/>
      <c r="Q79" s="289"/>
      <c r="R79" s="289"/>
      <c r="S79" s="289"/>
      <c r="T79" s="267"/>
      <c r="U79" s="267"/>
      <c r="V79" s="267"/>
      <c r="W79" s="268"/>
      <c r="X79" s="367"/>
      <c r="Y79" s="367"/>
      <c r="Z79" s="367"/>
      <c r="AA79" s="367"/>
      <c r="AB79" s="367"/>
      <c r="AC79" s="367"/>
      <c r="AD79" s="367"/>
      <c r="AE79" s="528"/>
      <c r="AF79" s="530" t="s">
        <v>403</v>
      </c>
      <c r="AG79" s="531"/>
      <c r="AH79" s="531"/>
      <c r="AI79" s="531"/>
      <c r="AJ79" s="531"/>
      <c r="AK79" s="531"/>
      <c r="AL79" s="532"/>
      <c r="AM79" s="368"/>
      <c r="AN79" s="335"/>
    </row>
    <row r="80" spans="2:40" ht="12.5" thickBot="1">
      <c r="B80" s="333"/>
      <c r="C80" s="276"/>
      <c r="D80" s="979"/>
      <c r="E80" s="980"/>
      <c r="F80" s="980"/>
      <c r="G80" s="282"/>
      <c r="H80" s="278"/>
      <c r="I80" s="278"/>
      <c r="J80" s="278"/>
      <c r="K80" s="278"/>
      <c r="L80" s="278"/>
      <c r="M80" s="278"/>
      <c r="N80" s="270"/>
      <c r="O80" s="992">
        <f>+'③-2計算'!Y52</f>
        <v>0</v>
      </c>
      <c r="P80" s="993"/>
      <c r="Q80" s="993"/>
      <c r="R80" s="993"/>
      <c r="S80" s="993"/>
      <c r="T80" s="271"/>
      <c r="U80" s="271"/>
      <c r="V80" s="272"/>
      <c r="W80" s="273"/>
      <c r="X80" s="367"/>
      <c r="Y80" s="367"/>
      <c r="Z80" s="367"/>
      <c r="AA80" s="367"/>
      <c r="AB80" s="367"/>
      <c r="AC80" s="367"/>
      <c r="AD80" s="367"/>
      <c r="AE80" s="533"/>
      <c r="AF80" s="984">
        <f>+'③-2計算'!AI52</f>
        <v>0</v>
      </c>
      <c r="AG80" s="985"/>
      <c r="AH80" s="985"/>
      <c r="AI80" s="985"/>
      <c r="AJ80" s="985"/>
      <c r="AK80" s="985"/>
      <c r="AL80" s="534"/>
      <c r="AM80" s="368"/>
      <c r="AN80" s="335"/>
    </row>
    <row r="81" spans="2:40">
      <c r="B81" s="333"/>
      <c r="C81" s="276"/>
      <c r="D81" s="981"/>
      <c r="E81" s="982"/>
      <c r="F81" s="982"/>
      <c r="G81" s="369"/>
      <c r="H81" s="369"/>
      <c r="I81" s="369"/>
      <c r="J81" s="369"/>
      <c r="K81" s="369"/>
      <c r="L81" s="369"/>
      <c r="M81" s="369"/>
      <c r="N81" s="369"/>
      <c r="O81" s="369"/>
      <c r="P81" s="369"/>
      <c r="Q81" s="369"/>
      <c r="R81" s="369"/>
      <c r="S81" s="369"/>
      <c r="T81" s="369"/>
      <c r="U81" s="369"/>
      <c r="V81" s="369"/>
      <c r="W81" s="369"/>
      <c r="X81" s="369"/>
      <c r="Y81" s="369"/>
      <c r="Z81" s="369"/>
      <c r="AA81" s="369"/>
      <c r="AB81" s="369"/>
      <c r="AC81" s="369"/>
      <c r="AD81" s="369"/>
      <c r="AE81" s="369"/>
      <c r="AF81" s="369"/>
      <c r="AG81" s="369"/>
      <c r="AH81" s="369"/>
      <c r="AI81" s="369"/>
      <c r="AJ81" s="369"/>
      <c r="AK81" s="369"/>
      <c r="AL81" s="369"/>
      <c r="AM81" s="370"/>
      <c r="AN81" s="335"/>
    </row>
    <row r="82" spans="2:40">
      <c r="B82" s="333"/>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c r="AN82" s="335"/>
    </row>
    <row r="83" spans="2:40">
      <c r="B83" s="333"/>
      <c r="C83" s="276"/>
      <c r="D83" s="938" t="s">
        <v>229</v>
      </c>
      <c r="E83" s="938"/>
      <c r="F83" s="938"/>
      <c r="G83" s="938"/>
      <c r="H83" s="938"/>
      <c r="I83" s="938"/>
      <c r="J83" s="938"/>
      <c r="K83" s="938"/>
      <c r="L83" s="938"/>
      <c r="M83" s="938"/>
      <c r="N83" s="938"/>
      <c r="O83" s="938"/>
      <c r="P83" s="938"/>
      <c r="Q83" s="938"/>
      <c r="R83" s="938"/>
      <c r="S83" s="938"/>
      <c r="T83" s="938"/>
      <c r="U83" s="938"/>
      <c r="V83" s="938"/>
      <c r="W83" s="938"/>
      <c r="X83" s="938"/>
      <c r="Y83" s="938"/>
      <c r="Z83" s="938"/>
      <c r="AA83" s="938"/>
      <c r="AB83" s="938"/>
      <c r="AC83" s="938"/>
      <c r="AD83" s="938"/>
      <c r="AE83" s="938"/>
      <c r="AF83" s="938"/>
      <c r="AG83" s="938"/>
      <c r="AH83" s="938"/>
      <c r="AI83" s="938"/>
      <c r="AJ83" s="938"/>
      <c r="AK83" s="938"/>
      <c r="AL83" s="938"/>
      <c r="AM83" s="511"/>
      <c r="AN83" s="335"/>
    </row>
    <row r="84" spans="2:40" ht="12.5" thickBot="1">
      <c r="B84" s="337"/>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9"/>
    </row>
  </sheetData>
  <sheetProtection selectLockedCells="1" selectUnlockedCells="1"/>
  <mergeCells count="28">
    <mergeCell ref="AF43:AK43"/>
    <mergeCell ref="AF45:AK45"/>
    <mergeCell ref="G5:AC6"/>
    <mergeCell ref="AF78:AK78"/>
    <mergeCell ref="AF22:AK22"/>
    <mergeCell ref="AF24:AK24"/>
    <mergeCell ref="H50:L50"/>
    <mergeCell ref="W22:AA22"/>
    <mergeCell ref="W24:AA24"/>
    <mergeCell ref="H29:L29"/>
    <mergeCell ref="P43:T43"/>
    <mergeCell ref="P45:T45"/>
    <mergeCell ref="AF80:AK80"/>
    <mergeCell ref="D83:AL83"/>
    <mergeCell ref="H57:L57"/>
    <mergeCell ref="H64:L64"/>
    <mergeCell ref="D69:F81"/>
    <mergeCell ref="H71:L71"/>
    <mergeCell ref="G77:M77"/>
    <mergeCell ref="O78:S78"/>
    <mergeCell ref="O80:S80"/>
    <mergeCell ref="D34:F46"/>
    <mergeCell ref="H36:L36"/>
    <mergeCell ref="C2:H3"/>
    <mergeCell ref="H8:L8"/>
    <mergeCell ref="D13:F25"/>
    <mergeCell ref="H15:L15"/>
    <mergeCell ref="H22:L22"/>
  </mergeCells>
  <phoneticPr fontId="2"/>
  <pageMargins left="0.39370078740157483" right="0.39370078740157483" top="0.39370078740157483" bottom="0.23622047244094491" header="0.19685039370078741" footer="0.19685039370078741"/>
  <pageSetup paperSize="9" scale="71" orientation="portrait" r:id="rId1"/>
  <headerFooter alignWithMargins="0">
    <oddHeader>&amp;L&amp;F&amp;C&amp;A&amp;R&amp;D_&amp;T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K173"/>
  <sheetViews>
    <sheetView showGridLines="0" workbookViewId="0"/>
  </sheetViews>
  <sheetFormatPr defaultColWidth="9.33203125" defaultRowHeight="11"/>
  <cols>
    <col min="1" max="1" width="1.77734375" style="1" customWidth="1"/>
    <col min="2" max="2" width="4" style="1" bestFit="1" customWidth="1"/>
    <col min="3" max="3" width="30.109375" style="1" customWidth="1"/>
    <col min="4" max="4" width="12.77734375" style="36" customWidth="1"/>
    <col min="5" max="5" width="3.77734375" style="1" customWidth="1"/>
    <col min="6" max="6" width="28.77734375" style="1" customWidth="1"/>
    <col min="7" max="7" width="10.77734375" style="1" customWidth="1"/>
    <col min="8" max="8" width="10.77734375" style="4" customWidth="1"/>
    <col min="9" max="40" width="10.77734375" style="1" customWidth="1"/>
    <col min="41" max="42" width="10.77734375" style="4" customWidth="1"/>
    <col min="43" max="43" width="10.77734375" style="1" customWidth="1"/>
    <col min="44" max="44" width="10.77734375" style="4" customWidth="1"/>
    <col min="45" max="45" width="10.77734375" style="1" customWidth="1"/>
    <col min="46" max="46" width="10.77734375" style="4" customWidth="1"/>
    <col min="47" max="77" width="10.77734375" style="1" customWidth="1"/>
    <col min="78" max="79" width="10.77734375" style="4" customWidth="1"/>
    <col min="80" max="111" width="10.77734375" style="1" customWidth="1"/>
    <col min="112" max="113" width="10.77734375" style="4" customWidth="1"/>
    <col min="114" max="114" width="10.77734375" style="1" customWidth="1"/>
    <col min="115" max="115" width="10.77734375" style="4" customWidth="1"/>
    <col min="116" max="116" width="10.77734375" style="1" customWidth="1"/>
    <col min="117" max="117" width="10.77734375" style="4" customWidth="1"/>
    <col min="118" max="149" width="10.77734375" style="1" customWidth="1"/>
    <col min="150" max="150" width="8.88671875"/>
    <col min="151" max="151" width="10" bestFit="1" customWidth="1"/>
    <col min="152" max="152" width="7" bestFit="1" customWidth="1"/>
    <col min="153" max="219" width="8.88671875" customWidth="1"/>
    <col min="220" max="16384" width="9.33203125" style="1"/>
  </cols>
  <sheetData>
    <row r="2" spans="2:152" ht="11.25" customHeight="1">
      <c r="B2" s="1005" t="s">
        <v>311</v>
      </c>
      <c r="C2" s="1005"/>
      <c r="D2" s="1005"/>
    </row>
    <row r="3" spans="2:152">
      <c r="B3" s="1005"/>
      <c r="C3" s="1005"/>
      <c r="D3" s="1005"/>
    </row>
    <row r="4" spans="2:152" ht="11.5" thickBot="1">
      <c r="E4" s="13"/>
      <c r="F4" s="13"/>
      <c r="CA4" s="8"/>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8"/>
      <c r="DI4" s="8"/>
      <c r="DJ4" s="49"/>
      <c r="DK4" s="8"/>
      <c r="DL4" s="49"/>
      <c r="DM4" s="8"/>
      <c r="DN4" s="49"/>
      <c r="DO4" s="49"/>
      <c r="DP4" s="49"/>
      <c r="DQ4" s="49"/>
      <c r="DR4" s="49"/>
      <c r="DS4" s="49"/>
      <c r="DT4" s="49"/>
      <c r="DU4" s="49"/>
      <c r="DV4" s="49"/>
      <c r="DW4" s="49"/>
      <c r="DX4" s="49"/>
      <c r="DY4" s="49"/>
      <c r="DZ4" s="49"/>
      <c r="EA4" s="49"/>
      <c r="EB4" s="49"/>
      <c r="EC4" s="49"/>
      <c r="ED4" s="49"/>
      <c r="EE4" s="49"/>
      <c r="EF4" s="49"/>
      <c r="EG4" s="49"/>
      <c r="EH4" s="49"/>
      <c r="EI4" s="49"/>
      <c r="EJ4" s="49"/>
      <c r="EK4" s="49"/>
      <c r="EL4" s="1000" t="s">
        <v>219</v>
      </c>
      <c r="EM4" s="1000"/>
      <c r="EN4" s="1000"/>
      <c r="EO4" s="1000"/>
      <c r="EP4" s="1000"/>
      <c r="EQ4" s="1000"/>
      <c r="ER4" s="1000"/>
      <c r="ES4" s="1000"/>
    </row>
    <row r="5" spans="2:152">
      <c r="B5" s="1006" t="s">
        <v>525</v>
      </c>
      <c r="C5" s="1007"/>
      <c r="D5" s="38"/>
      <c r="E5" s="727"/>
      <c r="F5" s="727"/>
      <c r="G5" s="727"/>
      <c r="H5" s="778"/>
      <c r="I5" s="727"/>
      <c r="J5" s="727"/>
      <c r="K5" s="727"/>
      <c r="L5" s="727"/>
      <c r="M5" s="727"/>
      <c r="N5" s="727"/>
      <c r="O5" s="727"/>
      <c r="P5" s="727"/>
      <c r="Q5" s="727"/>
      <c r="R5" s="727"/>
      <c r="S5" s="727"/>
      <c r="T5" s="727"/>
      <c r="U5" s="727"/>
      <c r="V5" s="727"/>
      <c r="W5" s="727"/>
      <c r="X5" s="727"/>
      <c r="Y5" s="727"/>
      <c r="Z5" s="727"/>
      <c r="AA5" s="727"/>
      <c r="AB5" s="727"/>
      <c r="AC5" s="727"/>
      <c r="AD5" s="727"/>
      <c r="AE5" s="727"/>
      <c r="AF5" s="727"/>
      <c r="AG5" s="727"/>
      <c r="AH5" s="727"/>
      <c r="AI5" s="727"/>
      <c r="AJ5" s="727"/>
      <c r="AK5" s="727"/>
      <c r="AL5" s="727"/>
      <c r="AM5" s="727"/>
      <c r="AN5" s="727"/>
      <c r="AO5" s="778"/>
      <c r="AP5" s="778"/>
      <c r="AQ5" s="727"/>
      <c r="AR5" s="778"/>
      <c r="AS5" s="727"/>
      <c r="AT5" s="778"/>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829"/>
      <c r="CA5" s="86"/>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6"/>
      <c r="DI5" s="86"/>
      <c r="DJ5" s="83"/>
      <c r="DK5" s="86"/>
      <c r="DL5" s="83"/>
      <c r="DM5" s="86"/>
      <c r="DN5" s="83"/>
      <c r="DO5" s="83"/>
      <c r="DP5" s="83"/>
      <c r="DQ5" s="83"/>
      <c r="DR5" s="83"/>
      <c r="DS5" s="83"/>
      <c r="DT5" s="83"/>
      <c r="DU5" s="83"/>
      <c r="DV5" s="83"/>
      <c r="DW5" s="83"/>
      <c r="DX5" s="83"/>
      <c r="DY5" s="83"/>
      <c r="DZ5" s="83"/>
      <c r="EA5" s="83"/>
      <c r="EB5" s="83"/>
      <c r="EC5" s="83"/>
      <c r="ED5" s="83"/>
      <c r="EE5" s="83"/>
      <c r="EF5" s="83"/>
      <c r="EG5" s="83"/>
      <c r="EH5" s="83"/>
      <c r="EI5" s="83"/>
      <c r="EJ5" s="83"/>
      <c r="EK5" s="83"/>
      <c r="EL5" s="83"/>
      <c r="EM5" s="83"/>
      <c r="EN5" s="83"/>
      <c r="EO5" s="83"/>
      <c r="EP5" s="83"/>
      <c r="EQ5" s="83"/>
      <c r="ER5" s="83"/>
      <c r="ES5" s="83"/>
      <c r="ET5" s="228"/>
    </row>
    <row r="6" spans="2:152">
      <c r="B6" s="1008"/>
      <c r="C6" s="1009"/>
      <c r="D6" s="1012" t="s">
        <v>371</v>
      </c>
      <c r="E6" s="1014" t="s">
        <v>362</v>
      </c>
      <c r="F6" s="1015"/>
      <c r="G6" s="725"/>
      <c r="H6" s="779"/>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555"/>
      <c r="AJ6" s="555"/>
      <c r="AK6" s="555"/>
      <c r="AL6" s="555"/>
      <c r="AM6" s="555"/>
      <c r="AN6" s="555"/>
      <c r="AO6" s="779"/>
      <c r="AP6" s="779"/>
      <c r="AQ6" s="555"/>
      <c r="AR6" s="779"/>
      <c r="AS6" s="555"/>
      <c r="AT6" s="779"/>
      <c r="AU6" s="555"/>
      <c r="AV6" s="555"/>
      <c r="AW6" s="555"/>
      <c r="AX6" s="555"/>
      <c r="AY6" s="555"/>
      <c r="AZ6" s="555"/>
      <c r="BA6" s="555"/>
      <c r="BB6" s="555"/>
      <c r="BC6" s="555"/>
      <c r="BD6" s="555"/>
      <c r="BE6" s="555"/>
      <c r="BF6" s="555"/>
      <c r="BG6" s="555"/>
      <c r="BH6" s="555"/>
      <c r="BI6" s="555"/>
      <c r="BJ6" s="555"/>
      <c r="BK6" s="555"/>
      <c r="BL6" s="555"/>
      <c r="BM6" s="555"/>
      <c r="BN6" s="555"/>
      <c r="BO6" s="555"/>
      <c r="BP6" s="555"/>
      <c r="BQ6" s="555"/>
      <c r="BR6" s="555"/>
      <c r="BS6" s="555"/>
      <c r="BT6" s="555"/>
      <c r="BU6" s="555"/>
      <c r="BV6" s="555"/>
      <c r="BW6" s="555"/>
      <c r="BX6" s="555"/>
      <c r="BY6" s="555"/>
      <c r="BZ6" s="1001" t="s">
        <v>392</v>
      </c>
      <c r="CA6" s="1002"/>
      <c r="CB6" s="1002"/>
      <c r="CC6" s="1002"/>
      <c r="CD6" s="84"/>
      <c r="CE6" s="84"/>
      <c r="CF6" s="84"/>
      <c r="CG6" s="84"/>
      <c r="CH6" s="84"/>
      <c r="CI6" s="84"/>
      <c r="CJ6" s="84"/>
      <c r="CK6" s="84"/>
      <c r="CL6" s="84"/>
      <c r="CM6" s="84"/>
      <c r="CN6" s="84"/>
      <c r="CO6" s="84"/>
      <c r="CP6" s="84"/>
      <c r="CQ6" s="84"/>
      <c r="CR6" s="84"/>
      <c r="CS6" s="84"/>
      <c r="CT6" s="84"/>
      <c r="CU6" s="84"/>
      <c r="CV6" s="84"/>
      <c r="CW6" s="84"/>
      <c r="CX6" s="84"/>
      <c r="CY6" s="783"/>
      <c r="CZ6" s="84"/>
      <c r="DA6" s="84"/>
      <c r="DB6" s="84"/>
      <c r="DC6" s="84"/>
      <c r="DD6" s="84"/>
      <c r="DE6" s="84"/>
      <c r="DF6" s="84"/>
      <c r="DG6" s="84"/>
      <c r="DH6" s="46"/>
      <c r="DI6" s="46"/>
      <c r="DJ6" s="84"/>
      <c r="DK6" s="46"/>
      <c r="DL6" s="84"/>
      <c r="DM6" s="46"/>
      <c r="DN6" s="84"/>
      <c r="DO6" s="84"/>
      <c r="DP6" s="84"/>
      <c r="DQ6" s="84"/>
      <c r="DR6" s="84"/>
      <c r="DS6" s="84"/>
      <c r="DT6" s="84"/>
      <c r="DU6" s="84"/>
      <c r="DV6" s="84"/>
      <c r="DW6" s="84"/>
      <c r="DX6" s="84"/>
      <c r="DY6" s="84"/>
      <c r="DZ6" s="84"/>
      <c r="EA6" s="84"/>
      <c r="EB6" s="84"/>
      <c r="EC6" s="84"/>
      <c r="ED6" s="84"/>
      <c r="EE6" s="84"/>
      <c r="EF6" s="84"/>
      <c r="EG6" s="84"/>
      <c r="EH6" s="84"/>
      <c r="EI6" s="84"/>
      <c r="EJ6" s="84"/>
      <c r="EK6" s="84"/>
      <c r="EL6" s="84"/>
      <c r="EM6" s="84"/>
      <c r="EN6" s="84"/>
      <c r="EO6" s="84"/>
      <c r="EP6" s="84"/>
      <c r="EQ6" s="84"/>
      <c r="ER6" s="84"/>
      <c r="ES6" s="84"/>
      <c r="ET6" s="228"/>
    </row>
    <row r="7" spans="2:152">
      <c r="B7" s="1008"/>
      <c r="C7" s="1009"/>
      <c r="D7" s="1013"/>
      <c r="E7" s="1016"/>
      <c r="F7" s="1015"/>
      <c r="G7" s="725"/>
      <c r="H7" s="779"/>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555"/>
      <c r="AJ7" s="555"/>
      <c r="AK7" s="555"/>
      <c r="AL7" s="555"/>
      <c r="AM7" s="555"/>
      <c r="AN7" s="555"/>
      <c r="AO7" s="779"/>
      <c r="AP7" s="779"/>
      <c r="AQ7" s="555"/>
      <c r="AR7" s="779"/>
      <c r="AS7" s="555"/>
      <c r="AT7" s="779"/>
      <c r="AU7" s="555"/>
      <c r="AV7" s="555"/>
      <c r="AW7" s="555"/>
      <c r="AX7" s="555"/>
      <c r="AY7" s="555"/>
      <c r="AZ7" s="555"/>
      <c r="BA7" s="555"/>
      <c r="BB7" s="555"/>
      <c r="BC7" s="555"/>
      <c r="BD7" s="555"/>
      <c r="BE7" s="555"/>
      <c r="BF7" s="555"/>
      <c r="BG7" s="555"/>
      <c r="BH7" s="555"/>
      <c r="BI7" s="555"/>
      <c r="BJ7" s="555"/>
      <c r="BK7" s="555"/>
      <c r="BL7" s="555"/>
      <c r="BM7" s="555"/>
      <c r="BN7" s="555"/>
      <c r="BO7" s="555"/>
      <c r="BP7" s="555"/>
      <c r="BQ7" s="555"/>
      <c r="BR7" s="555"/>
      <c r="BS7" s="555"/>
      <c r="BT7" s="555"/>
      <c r="BU7" s="555"/>
      <c r="BV7" s="555"/>
      <c r="BW7" s="555"/>
      <c r="BX7" s="555"/>
      <c r="BY7" s="555"/>
      <c r="BZ7" s="1001" t="s">
        <v>188</v>
      </c>
      <c r="CA7" s="1002"/>
      <c r="CB7" s="1002"/>
      <c r="CC7" s="1002"/>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46"/>
      <c r="DI7" s="46"/>
      <c r="DJ7" s="84"/>
      <c r="DK7" s="46"/>
      <c r="DL7" s="84"/>
      <c r="DM7" s="46"/>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228"/>
    </row>
    <row r="8" spans="2:152">
      <c r="B8" s="1008"/>
      <c r="C8" s="1009"/>
      <c r="D8" s="340" t="s">
        <v>181</v>
      </c>
      <c r="E8" s="547"/>
      <c r="F8" s="547" t="s">
        <v>327</v>
      </c>
      <c r="G8" s="780"/>
      <c r="H8" s="781"/>
      <c r="I8" s="780"/>
      <c r="J8" s="780"/>
      <c r="K8" s="780"/>
      <c r="L8" s="780"/>
      <c r="M8" s="780"/>
      <c r="N8" s="780"/>
      <c r="O8" s="780"/>
      <c r="P8" s="780"/>
      <c r="Q8" s="780"/>
      <c r="R8" s="780"/>
      <c r="S8" s="780"/>
      <c r="T8" s="780"/>
      <c r="U8" s="780"/>
      <c r="V8" s="780"/>
      <c r="W8" s="780"/>
      <c r="X8" s="780"/>
      <c r="Y8" s="780"/>
      <c r="Z8" s="780"/>
      <c r="AA8" s="780"/>
      <c r="AB8" s="780"/>
      <c r="AC8" s="780"/>
      <c r="AD8" s="780"/>
      <c r="AE8" s="780"/>
      <c r="AF8" s="780"/>
      <c r="AG8" s="780"/>
      <c r="AH8" s="780"/>
      <c r="AI8" s="780"/>
      <c r="AJ8" s="780"/>
      <c r="AK8" s="780"/>
      <c r="AL8" s="780"/>
      <c r="AM8" s="780"/>
      <c r="AN8" s="780"/>
      <c r="AO8" s="781"/>
      <c r="AP8" s="781"/>
      <c r="AQ8" s="780"/>
      <c r="AR8" s="781"/>
      <c r="AS8" s="780"/>
      <c r="AT8" s="781"/>
      <c r="AU8" s="780"/>
      <c r="AV8" s="780"/>
      <c r="AW8" s="780"/>
      <c r="AX8" s="780"/>
      <c r="AY8" s="780"/>
      <c r="AZ8" s="780"/>
      <c r="BA8" s="780"/>
      <c r="BB8" s="780"/>
      <c r="BC8" s="780"/>
      <c r="BD8" s="780"/>
      <c r="BE8" s="780"/>
      <c r="BF8" s="780"/>
      <c r="BG8" s="780"/>
      <c r="BH8" s="780"/>
      <c r="BI8" s="780"/>
      <c r="BJ8" s="780"/>
      <c r="BK8" s="780"/>
      <c r="BL8" s="780"/>
      <c r="BM8" s="780"/>
      <c r="BN8" s="780"/>
      <c r="BO8" s="780"/>
      <c r="BP8" s="780"/>
      <c r="BQ8" s="780"/>
      <c r="BR8" s="780"/>
      <c r="BS8" s="780"/>
      <c r="BT8" s="780"/>
      <c r="BU8" s="780"/>
      <c r="BV8" s="780"/>
      <c r="BW8" s="780"/>
      <c r="BX8" s="780"/>
      <c r="BY8" s="782"/>
      <c r="BZ8" s="1003" t="s">
        <v>328</v>
      </c>
      <c r="CA8" s="1004"/>
      <c r="CB8" s="1004"/>
      <c r="CC8" s="1004"/>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7"/>
      <c r="DI8" s="87"/>
      <c r="DJ8" s="85"/>
      <c r="DK8" s="87"/>
      <c r="DL8" s="85"/>
      <c r="DM8" s="87"/>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228"/>
    </row>
    <row r="9" spans="2:152">
      <c r="B9" s="1008"/>
      <c r="C9" s="1009"/>
      <c r="D9" s="40"/>
      <c r="E9" s="555"/>
      <c r="F9" s="555"/>
      <c r="G9" s="442">
        <v>1</v>
      </c>
      <c r="H9" s="443">
        <v>2</v>
      </c>
      <c r="I9" s="444">
        <v>3</v>
      </c>
      <c r="J9" s="444">
        <v>4</v>
      </c>
      <c r="K9" s="742">
        <v>5</v>
      </c>
      <c r="L9" s="743">
        <v>6</v>
      </c>
      <c r="M9" s="444">
        <v>7</v>
      </c>
      <c r="N9" s="742">
        <v>8</v>
      </c>
      <c r="O9" s="444">
        <v>9</v>
      </c>
      <c r="P9" s="750">
        <v>10</v>
      </c>
      <c r="Q9" s="742">
        <v>11</v>
      </c>
      <c r="R9" s="444">
        <v>12</v>
      </c>
      <c r="S9" s="742">
        <v>13</v>
      </c>
      <c r="T9" s="742">
        <v>14</v>
      </c>
      <c r="U9" s="742">
        <v>15</v>
      </c>
      <c r="V9" s="445">
        <v>16</v>
      </c>
      <c r="W9" s="444">
        <v>17</v>
      </c>
      <c r="X9" s="742">
        <v>18</v>
      </c>
      <c r="Y9" s="742">
        <v>19</v>
      </c>
      <c r="Z9" s="446">
        <v>20</v>
      </c>
      <c r="AA9" s="742">
        <v>21</v>
      </c>
      <c r="AB9" s="742">
        <v>22</v>
      </c>
      <c r="AC9" s="742">
        <v>23</v>
      </c>
      <c r="AD9" s="742">
        <v>24</v>
      </c>
      <c r="AE9" s="742">
        <v>25</v>
      </c>
      <c r="AF9" s="743">
        <v>26</v>
      </c>
      <c r="AG9" s="742">
        <v>27</v>
      </c>
      <c r="AH9" s="742">
        <v>28</v>
      </c>
      <c r="AI9" s="444">
        <v>29</v>
      </c>
      <c r="AJ9" s="446">
        <v>30</v>
      </c>
      <c r="AK9" s="444">
        <v>31</v>
      </c>
      <c r="AL9" s="444">
        <v>32</v>
      </c>
      <c r="AM9" s="444">
        <v>33</v>
      </c>
      <c r="AN9" s="742">
        <v>34</v>
      </c>
      <c r="AO9" s="754">
        <v>35</v>
      </c>
      <c r="AP9" s="755">
        <v>36</v>
      </c>
      <c r="AQ9" s="742">
        <v>37</v>
      </c>
      <c r="AR9" s="754">
        <v>38</v>
      </c>
      <c r="AS9" s="742">
        <v>39</v>
      </c>
      <c r="AT9" s="756">
        <v>40</v>
      </c>
      <c r="AU9" s="444">
        <v>41</v>
      </c>
      <c r="AV9" s="444">
        <v>42</v>
      </c>
      <c r="AW9" s="742">
        <v>43</v>
      </c>
      <c r="AX9" s="742">
        <v>44</v>
      </c>
      <c r="AY9" s="742">
        <v>45</v>
      </c>
      <c r="AZ9" s="743">
        <v>46</v>
      </c>
      <c r="BA9" s="444">
        <v>47</v>
      </c>
      <c r="BB9" s="742">
        <v>48</v>
      </c>
      <c r="BC9" s="742">
        <v>49</v>
      </c>
      <c r="BD9" s="750">
        <v>50</v>
      </c>
      <c r="BE9" s="444">
        <v>51</v>
      </c>
      <c r="BF9" s="444">
        <v>52</v>
      </c>
      <c r="BG9" s="742">
        <v>53</v>
      </c>
      <c r="BH9" s="742">
        <v>54</v>
      </c>
      <c r="BI9" s="742">
        <v>55</v>
      </c>
      <c r="BJ9" s="743">
        <v>56</v>
      </c>
      <c r="BK9" s="742">
        <v>57</v>
      </c>
      <c r="BL9" s="742">
        <v>58</v>
      </c>
      <c r="BM9" s="742">
        <v>59</v>
      </c>
      <c r="BN9" s="750">
        <v>60</v>
      </c>
      <c r="BO9" s="742">
        <v>61</v>
      </c>
      <c r="BP9" s="742">
        <v>62</v>
      </c>
      <c r="BQ9" s="742">
        <v>63</v>
      </c>
      <c r="BR9" s="444">
        <v>64</v>
      </c>
      <c r="BS9" s="742">
        <v>65</v>
      </c>
      <c r="BT9" s="743">
        <v>66</v>
      </c>
      <c r="BU9" s="742">
        <v>67</v>
      </c>
      <c r="BV9" s="742">
        <v>68</v>
      </c>
      <c r="BW9" s="742">
        <v>69</v>
      </c>
      <c r="BX9" s="750">
        <v>70</v>
      </c>
      <c r="BY9" s="775">
        <v>71</v>
      </c>
      <c r="BZ9" s="447">
        <v>1</v>
      </c>
      <c r="CA9" s="448">
        <v>2</v>
      </c>
      <c r="CB9" s="444">
        <v>3</v>
      </c>
      <c r="CC9" s="444">
        <v>4</v>
      </c>
      <c r="CD9" s="449">
        <v>5</v>
      </c>
      <c r="CE9" s="452">
        <v>6</v>
      </c>
      <c r="CF9" s="444">
        <v>7</v>
      </c>
      <c r="CG9" s="449">
        <v>8</v>
      </c>
      <c r="CH9" s="444">
        <v>9</v>
      </c>
      <c r="CI9" s="453">
        <v>10</v>
      </c>
      <c r="CJ9" s="449">
        <v>11</v>
      </c>
      <c r="CK9" s="444">
        <v>12</v>
      </c>
      <c r="CL9" s="449">
        <v>13</v>
      </c>
      <c r="CM9" s="449">
        <v>14</v>
      </c>
      <c r="CN9" s="449">
        <v>15</v>
      </c>
      <c r="CO9" s="445">
        <v>16</v>
      </c>
      <c r="CP9" s="444">
        <v>17</v>
      </c>
      <c r="CQ9" s="449">
        <v>18</v>
      </c>
      <c r="CR9" s="449">
        <v>19</v>
      </c>
      <c r="CS9" s="446">
        <v>20</v>
      </c>
      <c r="CT9" s="449">
        <v>21</v>
      </c>
      <c r="CU9" s="449">
        <v>22</v>
      </c>
      <c r="CV9" s="449">
        <v>23</v>
      </c>
      <c r="CW9" s="449">
        <v>24</v>
      </c>
      <c r="CX9" s="449">
        <v>25</v>
      </c>
      <c r="CY9" s="452">
        <v>26</v>
      </c>
      <c r="CZ9" s="449">
        <v>27</v>
      </c>
      <c r="DA9" s="449">
        <v>28</v>
      </c>
      <c r="DB9" s="444">
        <v>29</v>
      </c>
      <c r="DC9" s="446">
        <v>30</v>
      </c>
      <c r="DD9" s="444">
        <v>31</v>
      </c>
      <c r="DE9" s="444">
        <v>32</v>
      </c>
      <c r="DF9" s="444">
        <v>33</v>
      </c>
      <c r="DG9" s="449">
        <v>34</v>
      </c>
      <c r="DH9" s="450">
        <v>35</v>
      </c>
      <c r="DI9" s="480">
        <v>36</v>
      </c>
      <c r="DJ9" s="449">
        <v>37</v>
      </c>
      <c r="DK9" s="450">
        <v>38</v>
      </c>
      <c r="DL9" s="449">
        <v>39</v>
      </c>
      <c r="DM9" s="481">
        <v>40</v>
      </c>
      <c r="DN9" s="444">
        <v>41</v>
      </c>
      <c r="DO9" s="444">
        <v>42</v>
      </c>
      <c r="DP9" s="449">
        <v>43</v>
      </c>
      <c r="DQ9" s="449">
        <v>44</v>
      </c>
      <c r="DR9" s="449">
        <v>45</v>
      </c>
      <c r="DS9" s="452">
        <v>46</v>
      </c>
      <c r="DT9" s="444">
        <v>47</v>
      </c>
      <c r="DU9" s="449">
        <v>48</v>
      </c>
      <c r="DV9" s="449">
        <v>49</v>
      </c>
      <c r="DW9" s="453">
        <v>50</v>
      </c>
      <c r="DX9" s="444">
        <v>51</v>
      </c>
      <c r="DY9" s="444">
        <v>52</v>
      </c>
      <c r="DZ9" s="449">
        <v>53</v>
      </c>
      <c r="EA9" s="449">
        <v>54</v>
      </c>
      <c r="EB9" s="449">
        <v>55</v>
      </c>
      <c r="EC9" s="452">
        <v>56</v>
      </c>
      <c r="ED9" s="449">
        <v>57</v>
      </c>
      <c r="EE9" s="449">
        <v>58</v>
      </c>
      <c r="EF9" s="449">
        <v>59</v>
      </c>
      <c r="EG9" s="453">
        <v>60</v>
      </c>
      <c r="EH9" s="449">
        <v>61</v>
      </c>
      <c r="EI9" s="449">
        <v>62</v>
      </c>
      <c r="EJ9" s="449">
        <v>63</v>
      </c>
      <c r="EK9" s="444">
        <v>64</v>
      </c>
      <c r="EL9" s="449">
        <v>65</v>
      </c>
      <c r="EM9" s="452">
        <v>66</v>
      </c>
      <c r="EN9" s="449">
        <v>67</v>
      </c>
      <c r="EO9" s="449">
        <v>68</v>
      </c>
      <c r="EP9" s="449">
        <v>69</v>
      </c>
      <c r="EQ9" s="453">
        <v>70</v>
      </c>
      <c r="ER9" s="451">
        <v>71</v>
      </c>
      <c r="ES9" s="90"/>
      <c r="ET9" s="228"/>
    </row>
    <row r="10" spans="2:152" s="37" customFormat="1" ht="66.5" thickBot="1">
      <c r="B10" s="1010"/>
      <c r="C10" s="1011"/>
      <c r="D10" s="43"/>
      <c r="E10" s="728"/>
      <c r="F10" s="728"/>
      <c r="G10" s="71" t="s">
        <v>48</v>
      </c>
      <c r="H10" s="75" t="s">
        <v>125</v>
      </c>
      <c r="I10" s="76" t="s">
        <v>126</v>
      </c>
      <c r="J10" s="76" t="s">
        <v>364</v>
      </c>
      <c r="K10" s="744" t="s">
        <v>127</v>
      </c>
      <c r="L10" s="745" t="s">
        <v>128</v>
      </c>
      <c r="M10" s="76" t="s">
        <v>261</v>
      </c>
      <c r="N10" s="744" t="s">
        <v>129</v>
      </c>
      <c r="O10" s="76" t="s">
        <v>130</v>
      </c>
      <c r="P10" s="751" t="s">
        <v>131</v>
      </c>
      <c r="Q10" s="744" t="s">
        <v>132</v>
      </c>
      <c r="R10" s="76" t="s">
        <v>133</v>
      </c>
      <c r="S10" s="744" t="s">
        <v>134</v>
      </c>
      <c r="T10" s="744" t="s">
        <v>135</v>
      </c>
      <c r="U10" s="744" t="s">
        <v>136</v>
      </c>
      <c r="V10" s="428" t="s">
        <v>137</v>
      </c>
      <c r="W10" s="76" t="s">
        <v>262</v>
      </c>
      <c r="X10" s="744" t="s">
        <v>138</v>
      </c>
      <c r="Y10" s="744" t="s">
        <v>139</v>
      </c>
      <c r="Z10" s="429" t="s">
        <v>263</v>
      </c>
      <c r="AA10" s="744" t="s">
        <v>140</v>
      </c>
      <c r="AB10" s="744" t="s">
        <v>141</v>
      </c>
      <c r="AC10" s="744" t="s">
        <v>142</v>
      </c>
      <c r="AD10" s="744" t="s">
        <v>143</v>
      </c>
      <c r="AE10" s="744" t="s">
        <v>144</v>
      </c>
      <c r="AF10" s="745" t="s">
        <v>145</v>
      </c>
      <c r="AG10" s="744" t="s">
        <v>146</v>
      </c>
      <c r="AH10" s="744" t="s">
        <v>147</v>
      </c>
      <c r="AI10" s="76" t="s">
        <v>148</v>
      </c>
      <c r="AJ10" s="429" t="s">
        <v>149</v>
      </c>
      <c r="AK10" s="76" t="s">
        <v>150</v>
      </c>
      <c r="AL10" s="76" t="s">
        <v>151</v>
      </c>
      <c r="AM10" s="76" t="s">
        <v>152</v>
      </c>
      <c r="AN10" s="744" t="s">
        <v>153</v>
      </c>
      <c r="AO10" s="757" t="s">
        <v>154</v>
      </c>
      <c r="AP10" s="758" t="s">
        <v>155</v>
      </c>
      <c r="AQ10" s="744" t="s">
        <v>156</v>
      </c>
      <c r="AR10" s="757" t="s">
        <v>157</v>
      </c>
      <c r="AS10" s="744" t="s">
        <v>158</v>
      </c>
      <c r="AT10" s="759" t="s">
        <v>159</v>
      </c>
      <c r="AU10" s="76" t="s">
        <v>160</v>
      </c>
      <c r="AV10" s="76" t="s">
        <v>161</v>
      </c>
      <c r="AW10" s="744" t="s">
        <v>483</v>
      </c>
      <c r="AX10" s="744" t="s">
        <v>468</v>
      </c>
      <c r="AY10" s="744" t="s">
        <v>469</v>
      </c>
      <c r="AZ10" s="745" t="s">
        <v>470</v>
      </c>
      <c r="BA10" s="76" t="s">
        <v>162</v>
      </c>
      <c r="BB10" s="744" t="s">
        <v>483</v>
      </c>
      <c r="BC10" s="744" t="s">
        <v>485</v>
      </c>
      <c r="BD10" s="751" t="s">
        <v>163</v>
      </c>
      <c r="BE10" s="76" t="s">
        <v>264</v>
      </c>
      <c r="BF10" s="76" t="s">
        <v>164</v>
      </c>
      <c r="BG10" s="744" t="s">
        <v>165</v>
      </c>
      <c r="BH10" s="744" t="s">
        <v>539</v>
      </c>
      <c r="BI10" s="744" t="s">
        <v>166</v>
      </c>
      <c r="BJ10" s="745" t="s">
        <v>167</v>
      </c>
      <c r="BK10" s="744" t="s">
        <v>168</v>
      </c>
      <c r="BL10" s="744" t="s">
        <v>267</v>
      </c>
      <c r="BM10" s="744" t="s">
        <v>169</v>
      </c>
      <c r="BN10" s="751" t="s">
        <v>472</v>
      </c>
      <c r="BO10" s="744" t="s">
        <v>170</v>
      </c>
      <c r="BP10" s="744" t="s">
        <v>171</v>
      </c>
      <c r="BQ10" s="744" t="s">
        <v>172</v>
      </c>
      <c r="BR10" s="76" t="s">
        <v>216</v>
      </c>
      <c r="BS10" s="744" t="s">
        <v>174</v>
      </c>
      <c r="BT10" s="745" t="s">
        <v>175</v>
      </c>
      <c r="BU10" s="744" t="s">
        <v>176</v>
      </c>
      <c r="BV10" s="744" t="s">
        <v>315</v>
      </c>
      <c r="BW10" s="744" t="s">
        <v>177</v>
      </c>
      <c r="BX10" s="751" t="s">
        <v>178</v>
      </c>
      <c r="BY10" s="828" t="s">
        <v>528</v>
      </c>
      <c r="BZ10" s="88" t="s">
        <v>48</v>
      </c>
      <c r="CA10" s="75" t="s">
        <v>125</v>
      </c>
      <c r="CB10" s="76" t="s">
        <v>126</v>
      </c>
      <c r="CC10" s="76" t="s">
        <v>364</v>
      </c>
      <c r="CD10" s="373" t="s">
        <v>127</v>
      </c>
      <c r="CE10" s="454" t="s">
        <v>128</v>
      </c>
      <c r="CF10" s="76" t="s">
        <v>261</v>
      </c>
      <c r="CG10" s="373" t="s">
        <v>129</v>
      </c>
      <c r="CH10" s="76" t="s">
        <v>130</v>
      </c>
      <c r="CI10" s="455" t="s">
        <v>131</v>
      </c>
      <c r="CJ10" s="373" t="s">
        <v>132</v>
      </c>
      <c r="CK10" s="76" t="s">
        <v>133</v>
      </c>
      <c r="CL10" s="373" t="s">
        <v>134</v>
      </c>
      <c r="CM10" s="373" t="s">
        <v>135</v>
      </c>
      <c r="CN10" s="373" t="s">
        <v>136</v>
      </c>
      <c r="CO10" s="428" t="s">
        <v>137</v>
      </c>
      <c r="CP10" s="76" t="s">
        <v>262</v>
      </c>
      <c r="CQ10" s="373" t="s">
        <v>138</v>
      </c>
      <c r="CR10" s="373" t="s">
        <v>139</v>
      </c>
      <c r="CS10" s="429" t="s">
        <v>263</v>
      </c>
      <c r="CT10" s="373" t="s">
        <v>140</v>
      </c>
      <c r="CU10" s="373" t="s">
        <v>141</v>
      </c>
      <c r="CV10" s="373" t="s">
        <v>142</v>
      </c>
      <c r="CW10" s="373" t="s">
        <v>143</v>
      </c>
      <c r="CX10" s="373" t="s">
        <v>144</v>
      </c>
      <c r="CY10" s="454" t="s">
        <v>145</v>
      </c>
      <c r="CZ10" s="373" t="s">
        <v>146</v>
      </c>
      <c r="DA10" s="373" t="s">
        <v>147</v>
      </c>
      <c r="DB10" s="76" t="s">
        <v>148</v>
      </c>
      <c r="DC10" s="429" t="s">
        <v>149</v>
      </c>
      <c r="DD10" s="76" t="s">
        <v>150</v>
      </c>
      <c r="DE10" s="76" t="s">
        <v>151</v>
      </c>
      <c r="DF10" s="76" t="s">
        <v>152</v>
      </c>
      <c r="DG10" s="373" t="s">
        <v>153</v>
      </c>
      <c r="DH10" s="378" t="s">
        <v>154</v>
      </c>
      <c r="DI10" s="482" t="s">
        <v>155</v>
      </c>
      <c r="DJ10" s="373" t="s">
        <v>156</v>
      </c>
      <c r="DK10" s="378" t="s">
        <v>157</v>
      </c>
      <c r="DL10" s="373" t="s">
        <v>158</v>
      </c>
      <c r="DM10" s="483" t="s">
        <v>159</v>
      </c>
      <c r="DN10" s="76" t="s">
        <v>160</v>
      </c>
      <c r="DO10" s="76" t="s">
        <v>161</v>
      </c>
      <c r="DP10" s="373" t="s">
        <v>483</v>
      </c>
      <c r="DQ10" s="373" t="s">
        <v>468</v>
      </c>
      <c r="DR10" s="373" t="s">
        <v>469</v>
      </c>
      <c r="DS10" s="454" t="s">
        <v>470</v>
      </c>
      <c r="DT10" s="76" t="s">
        <v>162</v>
      </c>
      <c r="DU10" s="373" t="s">
        <v>483</v>
      </c>
      <c r="DV10" s="373" t="s">
        <v>485</v>
      </c>
      <c r="DW10" s="455" t="s">
        <v>163</v>
      </c>
      <c r="DX10" s="76" t="s">
        <v>264</v>
      </c>
      <c r="DY10" s="76" t="s">
        <v>164</v>
      </c>
      <c r="DZ10" s="373" t="s">
        <v>165</v>
      </c>
      <c r="EA10" s="373" t="s">
        <v>539</v>
      </c>
      <c r="EB10" s="373" t="s">
        <v>166</v>
      </c>
      <c r="EC10" s="454" t="s">
        <v>167</v>
      </c>
      <c r="ED10" s="373" t="s">
        <v>168</v>
      </c>
      <c r="EE10" s="373" t="s">
        <v>267</v>
      </c>
      <c r="EF10" s="373" t="s">
        <v>169</v>
      </c>
      <c r="EG10" s="455" t="s">
        <v>472</v>
      </c>
      <c r="EH10" s="373" t="s">
        <v>170</v>
      </c>
      <c r="EI10" s="373" t="s">
        <v>171</v>
      </c>
      <c r="EJ10" s="373" t="s">
        <v>172</v>
      </c>
      <c r="EK10" s="76" t="s">
        <v>216</v>
      </c>
      <c r="EL10" s="373" t="s">
        <v>174</v>
      </c>
      <c r="EM10" s="454" t="s">
        <v>175</v>
      </c>
      <c r="EN10" s="373" t="s">
        <v>176</v>
      </c>
      <c r="EO10" s="373" t="s">
        <v>315</v>
      </c>
      <c r="EP10" s="373" t="s">
        <v>177</v>
      </c>
      <c r="EQ10" s="455" t="s">
        <v>178</v>
      </c>
      <c r="ER10" s="373" t="s">
        <v>528</v>
      </c>
      <c r="ES10" s="71" t="s">
        <v>203</v>
      </c>
      <c r="ET10" s="229"/>
    </row>
    <row r="11" spans="2:152">
      <c r="B11" s="3">
        <v>1</v>
      </c>
      <c r="C11" s="399" t="s">
        <v>205</v>
      </c>
      <c r="D11" s="231">
        <f>+①入力・結果!L12</f>
        <v>0</v>
      </c>
      <c r="E11" s="729" t="s">
        <v>78</v>
      </c>
      <c r="F11" s="730" t="s">
        <v>533</v>
      </c>
      <c r="G11" s="72">
        <v>9.9224908050683292E-4</v>
      </c>
      <c r="H11" s="77">
        <v>7.0660424665546298E-4</v>
      </c>
      <c r="I11" s="78">
        <v>6.1860256707671674E-4</v>
      </c>
      <c r="J11" s="78">
        <v>2.0399746093112425E-4</v>
      </c>
      <c r="K11" s="746">
        <v>2.0016862488698951E-4</v>
      </c>
      <c r="L11" s="747">
        <v>3.7819575412233376E-4</v>
      </c>
      <c r="M11" s="78">
        <v>1.2055616125353844E-3</v>
      </c>
      <c r="N11" s="746">
        <v>6.5460763619846639E-4</v>
      </c>
      <c r="O11" s="78">
        <v>1.37378989391707E-3</v>
      </c>
      <c r="P11" s="752">
        <v>1.3818027490380628E-3</v>
      </c>
      <c r="Q11" s="746">
        <v>7.9614815938127911E-4</v>
      </c>
      <c r="R11" s="78">
        <v>9.9476458495174436E-4</v>
      </c>
      <c r="S11" s="746">
        <v>1.2093672970776793E-3</v>
      </c>
      <c r="T11" s="746">
        <v>9.0620193162325102E-4</v>
      </c>
      <c r="U11" s="746">
        <v>0</v>
      </c>
      <c r="V11" s="430">
        <v>7.9861323847968174E-4</v>
      </c>
      <c r="W11" s="78">
        <v>4.9631525108849775E-4</v>
      </c>
      <c r="X11" s="746">
        <v>1.0993720535897292E-3</v>
      </c>
      <c r="Y11" s="746">
        <v>4.2013889297520709E-4</v>
      </c>
      <c r="Z11" s="431">
        <v>8.1914437556226136E-4</v>
      </c>
      <c r="AA11" s="746">
        <v>6.6069042149045746E-4</v>
      </c>
      <c r="AB11" s="746">
        <v>1.811922449719152E-4</v>
      </c>
      <c r="AC11" s="746">
        <v>5.3280181537775171E-4</v>
      </c>
      <c r="AD11" s="746">
        <v>1.4645301435484994E-3</v>
      </c>
      <c r="AE11" s="746">
        <v>8.2177405404561428E-4</v>
      </c>
      <c r="AF11" s="747">
        <v>7.6304024140088538E-4</v>
      </c>
      <c r="AG11" s="746">
        <v>8.7358673013345509E-4</v>
      </c>
      <c r="AH11" s="746">
        <v>1.2046832059631819E-3</v>
      </c>
      <c r="AI11" s="78">
        <v>1.8038969967154172E-3</v>
      </c>
      <c r="AJ11" s="431">
        <v>1.8242719427383829E-3</v>
      </c>
      <c r="AK11" s="78">
        <v>2.5970109440269173E-3</v>
      </c>
      <c r="AL11" s="78">
        <v>2.6186972024381137E-3</v>
      </c>
      <c r="AM11" s="78">
        <v>1.7855938695035924E-3</v>
      </c>
      <c r="AN11" s="746">
        <v>3.4738470857193565E-3</v>
      </c>
      <c r="AO11" s="760">
        <v>2.0485040230342898E-4</v>
      </c>
      <c r="AP11" s="761">
        <v>7.0875941586883985E-5</v>
      </c>
      <c r="AQ11" s="746">
        <v>7.6255528394695259E-4</v>
      </c>
      <c r="AR11" s="760">
        <v>4.0750626540883068E-4</v>
      </c>
      <c r="AS11" s="746">
        <v>3.3127208480565373E-4</v>
      </c>
      <c r="AT11" s="762">
        <v>7.2849129452903034E-5</v>
      </c>
      <c r="AU11" s="78">
        <v>6.1218264939841699E-3</v>
      </c>
      <c r="AV11" s="78">
        <v>6.5351362110793818E-3</v>
      </c>
      <c r="AW11" s="746">
        <v>7.3743014273523382E-3</v>
      </c>
      <c r="AX11" s="746">
        <v>3.8438869384721833E-5</v>
      </c>
      <c r="AY11" s="746">
        <v>4.5892611289582376E-5</v>
      </c>
      <c r="AZ11" s="747">
        <v>0</v>
      </c>
      <c r="BA11" s="78">
        <v>2.0553589606864126E-3</v>
      </c>
      <c r="BB11" s="746">
        <v>2.0946001917091701E-3</v>
      </c>
      <c r="BC11" s="746">
        <v>1.877480956978865E-3</v>
      </c>
      <c r="BD11" s="752">
        <v>1.2923503199859393E-3</v>
      </c>
      <c r="BE11" s="78">
        <v>1.1434619615871633E-3</v>
      </c>
      <c r="BF11" s="78">
        <v>2.0027157267844308E-3</v>
      </c>
      <c r="BG11" s="746">
        <v>1.5801352867656703E-3</v>
      </c>
      <c r="BH11" s="746">
        <v>4.3038104052281643E-3</v>
      </c>
      <c r="BI11" s="746">
        <v>5.6874409927996995E-6</v>
      </c>
      <c r="BJ11" s="747">
        <v>3.3043637781191956E-3</v>
      </c>
      <c r="BK11" s="746">
        <v>2.5794225704633762E-5</v>
      </c>
      <c r="BL11" s="746">
        <v>2.3466062207532355E-4</v>
      </c>
      <c r="BM11" s="746">
        <v>2.0093501761530322E-4</v>
      </c>
      <c r="BN11" s="752">
        <v>1.3255042851377337E-4</v>
      </c>
      <c r="BO11" s="746">
        <v>4.9800391662356835E-3</v>
      </c>
      <c r="BP11" s="746">
        <v>1.2184010238793159E-3</v>
      </c>
      <c r="BQ11" s="746">
        <v>1.4733382913913648E-3</v>
      </c>
      <c r="BR11" s="78">
        <v>1.7751536139305097E-3</v>
      </c>
      <c r="BS11" s="746">
        <v>2.3594713219948351E-4</v>
      </c>
      <c r="BT11" s="747">
        <v>5.7945958860443152E-4</v>
      </c>
      <c r="BU11" s="746">
        <v>1.1220325696851393E-4</v>
      </c>
      <c r="BV11" s="746">
        <v>1.0243093329415055E-4</v>
      </c>
      <c r="BW11" s="746">
        <v>1.0328184689128261E-3</v>
      </c>
      <c r="BX11" s="752">
        <v>5.0970762664752046E-3</v>
      </c>
      <c r="BY11" s="776">
        <v>5.762725651626573E-5</v>
      </c>
      <c r="BZ11" s="234">
        <f>+$D$11*G11</f>
        <v>0</v>
      </c>
      <c r="CA11" s="235">
        <f t="shared" ref="CA11:CA45" si="0">$D$12*H11</f>
        <v>0</v>
      </c>
      <c r="CB11" s="235">
        <f t="shared" ref="CB11:CB45" si="1">$D$13*I11</f>
        <v>0</v>
      </c>
      <c r="CC11" s="235">
        <f t="shared" ref="CC11:CC45" si="2">+$D$14*J11</f>
        <v>0</v>
      </c>
      <c r="CD11" s="374">
        <f t="shared" ref="CD11:CD45" si="3">+$D$15*K11</f>
        <v>0</v>
      </c>
      <c r="CE11" s="456">
        <f t="shared" ref="CE11:CE45" si="4">+$D$16*L11</f>
        <v>0</v>
      </c>
      <c r="CF11" s="235">
        <f t="shared" ref="CF11:CF45" si="5">+$D$17*M11</f>
        <v>0</v>
      </c>
      <c r="CG11" s="374">
        <f t="shared" ref="CG11:CG45" si="6">+$D$18*N11</f>
        <v>0</v>
      </c>
      <c r="CH11" s="235">
        <f t="shared" ref="CH11:CH45" si="7">+$D$19*O11</f>
        <v>0</v>
      </c>
      <c r="CI11" s="457">
        <f t="shared" ref="CI11:CI45" si="8">+$D$20*P11</f>
        <v>0</v>
      </c>
      <c r="CJ11" s="374">
        <f t="shared" ref="CJ11:CJ45" si="9">+$D$21*Q11</f>
        <v>0</v>
      </c>
      <c r="CK11" s="235">
        <f t="shared" ref="CK11:CK45" si="10">+$D$22*R11</f>
        <v>0</v>
      </c>
      <c r="CL11" s="374">
        <f t="shared" ref="CL11:CL45" si="11">+$D$23*S11</f>
        <v>0</v>
      </c>
      <c r="CM11" s="374">
        <f t="shared" ref="CM11:CM45" si="12">+$D$24*T11</f>
        <v>0</v>
      </c>
      <c r="CN11" s="374">
        <f t="shared" ref="CN11:CN45" si="13">+$D$25*U11</f>
        <v>0</v>
      </c>
      <c r="CO11" s="468">
        <f t="shared" ref="CO11:CO45" si="14">+$D$26*V11</f>
        <v>0</v>
      </c>
      <c r="CP11" s="235">
        <f t="shared" ref="CP11:CP45" si="15">+$D$27*W11</f>
        <v>0</v>
      </c>
      <c r="CQ11" s="374">
        <f t="shared" ref="CQ11:CQ45" si="16">+$D$28*X11</f>
        <v>0</v>
      </c>
      <c r="CR11" s="374">
        <f t="shared" ref="CR11:CR45" si="17">+$D$29*Y11</f>
        <v>0</v>
      </c>
      <c r="CS11" s="469">
        <f t="shared" ref="CS11:CS45" si="18">+$D$30*Z11</f>
        <v>0</v>
      </c>
      <c r="CT11" s="374">
        <f t="shared" ref="CT11:CT45" si="19">+$D$31*AA11</f>
        <v>0</v>
      </c>
      <c r="CU11" s="374">
        <f t="shared" ref="CU11:CU45" si="20">+$D$32*AB11</f>
        <v>0</v>
      </c>
      <c r="CV11" s="374">
        <f t="shared" ref="CV11:CV45" si="21">+$D$33*AC11</f>
        <v>0</v>
      </c>
      <c r="CW11" s="374">
        <f t="shared" ref="CW11:CW45" si="22">+$D$34*AD11</f>
        <v>0</v>
      </c>
      <c r="CX11" s="374">
        <f t="shared" ref="CX11:CX45" si="23">+$D$35*AE11</f>
        <v>0</v>
      </c>
      <c r="CY11" s="456">
        <f t="shared" ref="CY11:CY45" si="24">+$D$36*AF11</f>
        <v>0</v>
      </c>
      <c r="CZ11" s="374">
        <f t="shared" ref="CZ11:CZ45" si="25">+$D$37*AG11</f>
        <v>0</v>
      </c>
      <c r="DA11" s="374">
        <f t="shared" ref="DA11:DA45" si="26">+$D$38*AH11</f>
        <v>0</v>
      </c>
      <c r="DB11" s="235">
        <f t="shared" ref="DB11:DB45" si="27">+$D$39*AI11</f>
        <v>0</v>
      </c>
      <c r="DC11" s="469">
        <f t="shared" ref="DC11:DC45" si="28">+$D$40*AJ11</f>
        <v>0</v>
      </c>
      <c r="DD11" s="235">
        <f t="shared" ref="DD11:DD45" si="29">+$D$41*AK11</f>
        <v>0</v>
      </c>
      <c r="DE11" s="235">
        <f t="shared" ref="DE11:DE45" si="30">+$D$42*AL11</f>
        <v>0</v>
      </c>
      <c r="DF11" s="235">
        <f t="shared" ref="DF11:DF45" si="31">+$D$43*AM11</f>
        <v>0</v>
      </c>
      <c r="DG11" s="374">
        <f t="shared" ref="DG11:DG45" si="32">+$D$44*AN11</f>
        <v>0</v>
      </c>
      <c r="DH11" s="374">
        <f t="shared" ref="DH11:DH45" si="33">+$D$45*AO11</f>
        <v>0</v>
      </c>
      <c r="DI11" s="456">
        <f t="shared" ref="DI11:DI45" si="34">+$D$46*AP11</f>
        <v>0</v>
      </c>
      <c r="DJ11" s="374">
        <f t="shared" ref="DJ11:DJ45" si="35">+$D$47*AQ11</f>
        <v>0</v>
      </c>
      <c r="DK11" s="374">
        <f t="shared" ref="DK11:DK45" si="36">+$D$48*AR11</f>
        <v>0</v>
      </c>
      <c r="DL11" s="374">
        <f t="shared" ref="DL11:DL45" si="37">+$D$49*AS11</f>
        <v>0</v>
      </c>
      <c r="DM11" s="457">
        <f t="shared" ref="DM11:DM45" si="38">+$D$50*AT11</f>
        <v>0</v>
      </c>
      <c r="DN11" s="235">
        <f t="shared" ref="DN11:DN45" si="39">+$D$51*AU11</f>
        <v>0</v>
      </c>
      <c r="DO11" s="235">
        <f>$D$52*AV11</f>
        <v>0</v>
      </c>
      <c r="DP11" s="374">
        <f t="shared" ref="DP11:DP45" si="40">$D$53*AW11</f>
        <v>0</v>
      </c>
      <c r="DQ11" s="374">
        <f t="shared" ref="DQ11:DQ45" si="41">+$D$54*AX11</f>
        <v>0</v>
      </c>
      <c r="DR11" s="374">
        <f t="shared" ref="DR11:DR45" si="42">+$D$55*AY11</f>
        <v>0</v>
      </c>
      <c r="DS11" s="456">
        <f t="shared" ref="DS11:DS45" si="43">+$D$56*AZ11</f>
        <v>0</v>
      </c>
      <c r="DT11" s="235">
        <f t="shared" ref="DT11:DT45" si="44">+$D$57*BA11</f>
        <v>0</v>
      </c>
      <c r="DU11" s="374">
        <f t="shared" ref="DU11:DU45" si="45">+$D$58*BB11</f>
        <v>0</v>
      </c>
      <c r="DV11" s="374">
        <f t="shared" ref="DV11:DV45" si="46">+$D$59*BC11</f>
        <v>0</v>
      </c>
      <c r="DW11" s="457">
        <f t="shared" ref="DW11:DW45" si="47">+$D$60*BD11</f>
        <v>0</v>
      </c>
      <c r="DX11" s="235">
        <f t="shared" ref="DX11:DX45" si="48">+$D$61*BE11</f>
        <v>0</v>
      </c>
      <c r="DY11" s="235">
        <f t="shared" ref="DY11:DY45" si="49">+$D$62*BF11</f>
        <v>0</v>
      </c>
      <c r="DZ11" s="374">
        <f t="shared" ref="DZ11:DZ45" si="50">+$D$63*BG11</f>
        <v>0</v>
      </c>
      <c r="EA11" s="374">
        <f t="shared" ref="EA11:EA45" si="51">+$D$64*BH11</f>
        <v>0</v>
      </c>
      <c r="EB11" s="374">
        <f t="shared" ref="EB11:EB45" si="52">+$D$65*BI11</f>
        <v>0</v>
      </c>
      <c r="EC11" s="456">
        <f t="shared" ref="EC11:EC45" si="53">+$D$66*BJ11</f>
        <v>0</v>
      </c>
      <c r="ED11" s="374">
        <f t="shared" ref="ED11:ED45" si="54">+$D$67*BK11</f>
        <v>0</v>
      </c>
      <c r="EE11" s="374">
        <f t="shared" ref="EE11:EE45" si="55">+$D$68*BL11</f>
        <v>0</v>
      </c>
      <c r="EF11" s="374">
        <f t="shared" ref="EF11:EF45" si="56">+$D$69*BM11</f>
        <v>0</v>
      </c>
      <c r="EG11" s="457">
        <f t="shared" ref="EG11:EG45" si="57">+$D$70*BN11</f>
        <v>0</v>
      </c>
      <c r="EH11" s="374">
        <f t="shared" ref="EH11:EH45" si="58">+$D$71*BO11</f>
        <v>0</v>
      </c>
      <c r="EI11" s="374">
        <f t="shared" ref="EI11:EI45" si="59">+$D$72*BP11</f>
        <v>0</v>
      </c>
      <c r="EJ11" s="374">
        <f t="shared" ref="EJ11:EJ45" si="60">+$D$73*BQ11</f>
        <v>0</v>
      </c>
      <c r="EK11" s="235">
        <f t="shared" ref="EK11:EK45" si="61">+$D$74*BR11</f>
        <v>0</v>
      </c>
      <c r="EL11" s="374">
        <f t="shared" ref="EL11:EL45" si="62">+$D$75*BS11</f>
        <v>0</v>
      </c>
      <c r="EM11" s="456">
        <f t="shared" ref="EM11:EM45" si="63">+$D$76*BT11</f>
        <v>0</v>
      </c>
      <c r="EN11" s="374">
        <f t="shared" ref="EN11:EN45" si="64">+$D$77*BU11</f>
        <v>0</v>
      </c>
      <c r="EO11" s="374">
        <f t="shared" ref="EO11:EO45" si="65">+$D$78*BV11</f>
        <v>0</v>
      </c>
      <c r="EP11" s="374">
        <f t="shared" ref="EP11:EP45" si="66">+$D$79*BW11</f>
        <v>0</v>
      </c>
      <c r="EQ11" s="457">
        <f t="shared" ref="EQ11:EQ45" si="67">+$D$80*BX11</f>
        <v>0</v>
      </c>
      <c r="ER11" s="374">
        <f>+$D$81*BY11</f>
        <v>0</v>
      </c>
      <c r="ES11" s="234">
        <f>SUM(CD11:CE11,CG11,CI11:CJ11,CL11:CN11,CQ11:CR11,CT11:DA11,DG11:DM11,DP11:DS11,DU11:DW11,DZ11:EJ11,EL11:ER11)</f>
        <v>0</v>
      </c>
      <c r="ET11" s="228"/>
      <c r="EV11" s="347"/>
    </row>
    <row r="12" spans="2:152">
      <c r="B12" s="3">
        <v>2</v>
      </c>
      <c r="C12" s="400" t="s">
        <v>206</v>
      </c>
      <c r="D12" s="231">
        <f>+①入力・結果!L13</f>
        <v>0</v>
      </c>
      <c r="E12" s="731" t="s">
        <v>79</v>
      </c>
      <c r="F12" s="732" t="s">
        <v>26</v>
      </c>
      <c r="G12" s="73">
        <v>2.0066946137467993E-3</v>
      </c>
      <c r="H12" s="79">
        <v>1.0636260236194432E-3</v>
      </c>
      <c r="I12" s="80">
        <v>1.2525859849941369E-3</v>
      </c>
      <c r="J12" s="80">
        <v>1.2304918616292055E-3</v>
      </c>
      <c r="K12" s="560">
        <v>1.2443483674453107E-3</v>
      </c>
      <c r="L12" s="627">
        <v>6.0007059654076955E-4</v>
      </c>
      <c r="M12" s="80">
        <v>1.283864773818248E-3</v>
      </c>
      <c r="N12" s="560">
        <v>8.6835706842653695E-4</v>
      </c>
      <c r="O12" s="80">
        <v>1.3877949258731812E-3</v>
      </c>
      <c r="P12" s="628">
        <v>1.3815397989430983E-3</v>
      </c>
      <c r="Q12" s="560">
        <v>1.8387231299996209E-3</v>
      </c>
      <c r="R12" s="80">
        <v>1.1555306092555979E-3</v>
      </c>
      <c r="S12" s="560">
        <v>8.1530379578270522E-4</v>
      </c>
      <c r="T12" s="560">
        <v>1.2959360544438942E-3</v>
      </c>
      <c r="U12" s="560">
        <v>5.525123525975974E-4</v>
      </c>
      <c r="V12" s="432">
        <v>8.6606143593823365E-4</v>
      </c>
      <c r="W12" s="80">
        <v>1.8494273566876651E-3</v>
      </c>
      <c r="X12" s="560">
        <v>4.3788547897218033E-3</v>
      </c>
      <c r="Y12" s="560">
        <v>1.5299175374447317E-3</v>
      </c>
      <c r="Z12" s="433">
        <v>7.9927428761654255E-4</v>
      </c>
      <c r="AA12" s="560">
        <v>7.3576887847800955E-4</v>
      </c>
      <c r="AB12" s="560">
        <v>4.9525880292323489E-4</v>
      </c>
      <c r="AC12" s="560">
        <v>8.6660536236140336E-4</v>
      </c>
      <c r="AD12" s="560">
        <v>9.7362618481715876E-4</v>
      </c>
      <c r="AE12" s="560">
        <v>8.4971437188316511E-4</v>
      </c>
      <c r="AF12" s="627">
        <v>9.5633716924197908E-4</v>
      </c>
      <c r="AG12" s="560">
        <v>6.7531738973177684E-4</v>
      </c>
      <c r="AH12" s="560">
        <v>5.8728306290705117E-4</v>
      </c>
      <c r="AI12" s="80">
        <v>4.1275264000991902E-3</v>
      </c>
      <c r="AJ12" s="433">
        <v>4.0577716383525409E-3</v>
      </c>
      <c r="AK12" s="80">
        <v>3.1874789012934679E-3</v>
      </c>
      <c r="AL12" s="80">
        <v>3.1440520618588588E-3</v>
      </c>
      <c r="AM12" s="80">
        <v>3.4288762905085074E-3</v>
      </c>
      <c r="AN12" s="560">
        <v>5.400895780975825E-3</v>
      </c>
      <c r="AO12" s="763">
        <v>1.4111916603125106E-3</v>
      </c>
      <c r="AP12" s="764">
        <v>6.7757400157061084E-4</v>
      </c>
      <c r="AQ12" s="560">
        <v>2.2981549203958365E-3</v>
      </c>
      <c r="AR12" s="763">
        <v>2.220909146478127E-3</v>
      </c>
      <c r="AS12" s="560">
        <v>2.4293286219081271E-3</v>
      </c>
      <c r="AT12" s="765">
        <v>8.7418955343483641E-4</v>
      </c>
      <c r="AU12" s="80">
        <v>1.9463901886191631E-3</v>
      </c>
      <c r="AV12" s="80">
        <v>1.8328337383304659E-3</v>
      </c>
      <c r="AW12" s="560">
        <v>2.064982415384119E-3</v>
      </c>
      <c r="AX12" s="560">
        <v>2.5625912923147888E-5</v>
      </c>
      <c r="AY12" s="560">
        <v>0</v>
      </c>
      <c r="AZ12" s="627">
        <v>1.2354067576749646E-4</v>
      </c>
      <c r="BA12" s="80">
        <v>3.0636482621552181E-3</v>
      </c>
      <c r="BB12" s="560">
        <v>3.1123155390932866E-3</v>
      </c>
      <c r="BC12" s="560">
        <v>2.8430425919965668E-3</v>
      </c>
      <c r="BD12" s="628">
        <v>5.8000682360968957E-3</v>
      </c>
      <c r="BE12" s="80">
        <v>4.6317924447466241E-3</v>
      </c>
      <c r="BF12" s="80">
        <v>3.8589344578637465E-3</v>
      </c>
      <c r="BG12" s="560">
        <v>3.9194151392591917E-3</v>
      </c>
      <c r="BH12" s="560">
        <v>8.2328827012939816E-4</v>
      </c>
      <c r="BI12" s="560">
        <v>1.4485912208660835E-2</v>
      </c>
      <c r="BJ12" s="627">
        <v>5.9620720493476118E-4</v>
      </c>
      <c r="BK12" s="560">
        <v>2.3111626231351852E-3</v>
      </c>
      <c r="BL12" s="560">
        <v>1.1123912042208955E-2</v>
      </c>
      <c r="BM12" s="560">
        <v>7.7159046764276431E-3</v>
      </c>
      <c r="BN12" s="628">
        <v>4.8469932814738026E-3</v>
      </c>
      <c r="BO12" s="560">
        <v>2.8764520271723024E-3</v>
      </c>
      <c r="BP12" s="560">
        <v>3.6494423102957289E-3</v>
      </c>
      <c r="BQ12" s="560">
        <v>5.4254295373270542E-3</v>
      </c>
      <c r="BR12" s="80">
        <v>4.2259309708742015E-3</v>
      </c>
      <c r="BS12" s="560">
        <v>1.8751930920936854E-3</v>
      </c>
      <c r="BT12" s="627">
        <v>2.6633572071789939E-3</v>
      </c>
      <c r="BU12" s="560">
        <v>1.4279017222431428E-3</v>
      </c>
      <c r="BV12" s="560">
        <v>3.4233124327134731E-3</v>
      </c>
      <c r="BW12" s="560">
        <v>1.1096177909601901E-2</v>
      </c>
      <c r="BX12" s="628">
        <v>6.4712666314459223E-3</v>
      </c>
      <c r="BY12" s="560">
        <v>1.5788692218997294E-4</v>
      </c>
      <c r="BZ12" s="236">
        <f t="shared" ref="BZ12:BZ40" si="68">+$D$11*G12</f>
        <v>0</v>
      </c>
      <c r="CA12" s="237">
        <f t="shared" si="0"/>
        <v>0</v>
      </c>
      <c r="CB12" s="237">
        <f t="shared" si="1"/>
        <v>0</v>
      </c>
      <c r="CC12" s="237">
        <f t="shared" si="2"/>
        <v>0</v>
      </c>
      <c r="CD12" s="375">
        <f t="shared" si="3"/>
        <v>0</v>
      </c>
      <c r="CE12" s="458">
        <f t="shared" si="4"/>
        <v>0</v>
      </c>
      <c r="CF12" s="237">
        <f t="shared" si="5"/>
        <v>0</v>
      </c>
      <c r="CG12" s="375">
        <f t="shared" si="6"/>
        <v>0</v>
      </c>
      <c r="CH12" s="237">
        <f t="shared" si="7"/>
        <v>0</v>
      </c>
      <c r="CI12" s="459">
        <f t="shared" si="8"/>
        <v>0</v>
      </c>
      <c r="CJ12" s="375">
        <f t="shared" si="9"/>
        <v>0</v>
      </c>
      <c r="CK12" s="237">
        <f t="shared" si="10"/>
        <v>0</v>
      </c>
      <c r="CL12" s="375">
        <f t="shared" si="11"/>
        <v>0</v>
      </c>
      <c r="CM12" s="375">
        <f t="shared" si="12"/>
        <v>0</v>
      </c>
      <c r="CN12" s="375">
        <f t="shared" si="13"/>
        <v>0</v>
      </c>
      <c r="CO12" s="470">
        <f t="shared" si="14"/>
        <v>0</v>
      </c>
      <c r="CP12" s="237">
        <f t="shared" si="15"/>
        <v>0</v>
      </c>
      <c r="CQ12" s="375">
        <f t="shared" si="16"/>
        <v>0</v>
      </c>
      <c r="CR12" s="375">
        <f t="shared" si="17"/>
        <v>0</v>
      </c>
      <c r="CS12" s="471">
        <f t="shared" si="18"/>
        <v>0</v>
      </c>
      <c r="CT12" s="375">
        <f t="shared" si="19"/>
        <v>0</v>
      </c>
      <c r="CU12" s="375">
        <f t="shared" si="20"/>
        <v>0</v>
      </c>
      <c r="CV12" s="375">
        <f t="shared" si="21"/>
        <v>0</v>
      </c>
      <c r="CW12" s="375">
        <f t="shared" si="22"/>
        <v>0</v>
      </c>
      <c r="CX12" s="375">
        <f t="shared" si="23"/>
        <v>0</v>
      </c>
      <c r="CY12" s="458">
        <f t="shared" si="24"/>
        <v>0</v>
      </c>
      <c r="CZ12" s="375">
        <f t="shared" si="25"/>
        <v>0</v>
      </c>
      <c r="DA12" s="375">
        <f t="shared" si="26"/>
        <v>0</v>
      </c>
      <c r="DB12" s="237">
        <f t="shared" si="27"/>
        <v>0</v>
      </c>
      <c r="DC12" s="471">
        <f t="shared" si="28"/>
        <v>0</v>
      </c>
      <c r="DD12" s="237">
        <f t="shared" si="29"/>
        <v>0</v>
      </c>
      <c r="DE12" s="237">
        <f t="shared" si="30"/>
        <v>0</v>
      </c>
      <c r="DF12" s="237">
        <f t="shared" si="31"/>
        <v>0</v>
      </c>
      <c r="DG12" s="375">
        <f t="shared" si="32"/>
        <v>0</v>
      </c>
      <c r="DH12" s="375">
        <f t="shared" si="33"/>
        <v>0</v>
      </c>
      <c r="DI12" s="458">
        <f t="shared" si="34"/>
        <v>0</v>
      </c>
      <c r="DJ12" s="375">
        <f t="shared" si="35"/>
        <v>0</v>
      </c>
      <c r="DK12" s="375">
        <f t="shared" si="36"/>
        <v>0</v>
      </c>
      <c r="DL12" s="375">
        <f t="shared" si="37"/>
        <v>0</v>
      </c>
      <c r="DM12" s="459">
        <f t="shared" si="38"/>
        <v>0</v>
      </c>
      <c r="DN12" s="237">
        <f t="shared" si="39"/>
        <v>0</v>
      </c>
      <c r="DO12" s="237">
        <f t="shared" ref="DO12:DO45" si="69">+$D$52*AV12</f>
        <v>0</v>
      </c>
      <c r="DP12" s="375">
        <f t="shared" si="40"/>
        <v>0</v>
      </c>
      <c r="DQ12" s="375">
        <f t="shared" si="41"/>
        <v>0</v>
      </c>
      <c r="DR12" s="375">
        <f t="shared" si="42"/>
        <v>0</v>
      </c>
      <c r="DS12" s="458">
        <f t="shared" si="43"/>
        <v>0</v>
      </c>
      <c r="DT12" s="237">
        <f t="shared" si="44"/>
        <v>0</v>
      </c>
      <c r="DU12" s="375">
        <f t="shared" si="45"/>
        <v>0</v>
      </c>
      <c r="DV12" s="375">
        <f t="shared" si="46"/>
        <v>0</v>
      </c>
      <c r="DW12" s="459">
        <f t="shared" si="47"/>
        <v>0</v>
      </c>
      <c r="DX12" s="237">
        <f t="shared" si="48"/>
        <v>0</v>
      </c>
      <c r="DY12" s="237">
        <f t="shared" si="49"/>
        <v>0</v>
      </c>
      <c r="DZ12" s="375">
        <f t="shared" si="50"/>
        <v>0</v>
      </c>
      <c r="EA12" s="375">
        <f t="shared" si="51"/>
        <v>0</v>
      </c>
      <c r="EB12" s="375">
        <f t="shared" si="52"/>
        <v>0</v>
      </c>
      <c r="EC12" s="458">
        <f t="shared" si="53"/>
        <v>0</v>
      </c>
      <c r="ED12" s="375">
        <f t="shared" si="54"/>
        <v>0</v>
      </c>
      <c r="EE12" s="375">
        <f t="shared" si="55"/>
        <v>0</v>
      </c>
      <c r="EF12" s="375">
        <f t="shared" si="56"/>
        <v>0</v>
      </c>
      <c r="EG12" s="459">
        <f t="shared" si="57"/>
        <v>0</v>
      </c>
      <c r="EH12" s="375">
        <f t="shared" si="58"/>
        <v>0</v>
      </c>
      <c r="EI12" s="375">
        <f t="shared" si="59"/>
        <v>0</v>
      </c>
      <c r="EJ12" s="375">
        <f t="shared" si="60"/>
        <v>0</v>
      </c>
      <c r="EK12" s="237">
        <f t="shared" si="61"/>
        <v>0</v>
      </c>
      <c r="EL12" s="375">
        <f t="shared" si="62"/>
        <v>0</v>
      </c>
      <c r="EM12" s="458">
        <f t="shared" si="63"/>
        <v>0</v>
      </c>
      <c r="EN12" s="375">
        <f t="shared" si="64"/>
        <v>0</v>
      </c>
      <c r="EO12" s="375">
        <f t="shared" si="65"/>
        <v>0</v>
      </c>
      <c r="EP12" s="375">
        <f t="shared" si="66"/>
        <v>0</v>
      </c>
      <c r="EQ12" s="459">
        <f t="shared" si="67"/>
        <v>0</v>
      </c>
      <c r="ER12" s="375">
        <f t="shared" ref="ER12:ER50" si="70">+$D$81*BY12</f>
        <v>0</v>
      </c>
      <c r="ES12" s="236">
        <f t="shared" ref="ES12:ES49" si="71">SUM(CD12:CE12,CG12,CI12:CJ12,CL12:CN12,CQ12:CR12,CT12:DA12,DG12:DM12,DP12:DS12,DU12:DW12,DZ12:EJ12,EL12:ER12)</f>
        <v>0</v>
      </c>
      <c r="ET12" s="228"/>
      <c r="EV12" s="347"/>
    </row>
    <row r="13" spans="2:152">
      <c r="B13" s="3">
        <v>3</v>
      </c>
      <c r="C13" s="400" t="s">
        <v>207</v>
      </c>
      <c r="D13" s="231">
        <f>+①入力・結果!L14</f>
        <v>0</v>
      </c>
      <c r="E13" s="731" t="s">
        <v>80</v>
      </c>
      <c r="F13" s="732" t="s">
        <v>404</v>
      </c>
      <c r="G13" s="73">
        <v>2.9354061516674334E-5</v>
      </c>
      <c r="H13" s="79">
        <v>0</v>
      </c>
      <c r="I13" s="80">
        <v>0</v>
      </c>
      <c r="J13" s="80">
        <v>0</v>
      </c>
      <c r="K13" s="560">
        <v>0</v>
      </c>
      <c r="L13" s="627">
        <v>0</v>
      </c>
      <c r="M13" s="80">
        <v>0</v>
      </c>
      <c r="N13" s="560">
        <v>0</v>
      </c>
      <c r="O13" s="80">
        <v>0</v>
      </c>
      <c r="P13" s="628">
        <v>0</v>
      </c>
      <c r="Q13" s="560">
        <v>0</v>
      </c>
      <c r="R13" s="80">
        <v>0</v>
      </c>
      <c r="S13" s="560">
        <v>0</v>
      </c>
      <c r="T13" s="560">
        <v>0</v>
      </c>
      <c r="U13" s="560">
        <v>0</v>
      </c>
      <c r="V13" s="432">
        <v>0</v>
      </c>
      <c r="W13" s="80">
        <v>0</v>
      </c>
      <c r="X13" s="560">
        <v>0</v>
      </c>
      <c r="Y13" s="560">
        <v>0</v>
      </c>
      <c r="Z13" s="433">
        <v>0</v>
      </c>
      <c r="AA13" s="560">
        <v>0</v>
      </c>
      <c r="AB13" s="560">
        <v>0</v>
      </c>
      <c r="AC13" s="560">
        <v>0</v>
      </c>
      <c r="AD13" s="560">
        <v>0</v>
      </c>
      <c r="AE13" s="560">
        <v>0</v>
      </c>
      <c r="AF13" s="627">
        <v>0</v>
      </c>
      <c r="AG13" s="560">
        <v>0</v>
      </c>
      <c r="AH13" s="560">
        <v>0</v>
      </c>
      <c r="AI13" s="80">
        <v>8.2629349138890146E-5</v>
      </c>
      <c r="AJ13" s="433">
        <v>1.4120173573709235E-4</v>
      </c>
      <c r="AK13" s="80">
        <v>0</v>
      </c>
      <c r="AL13" s="80">
        <v>0</v>
      </c>
      <c r="AM13" s="80">
        <v>0</v>
      </c>
      <c r="AN13" s="560">
        <v>0</v>
      </c>
      <c r="AO13" s="763">
        <v>0</v>
      </c>
      <c r="AP13" s="764">
        <v>0</v>
      </c>
      <c r="AQ13" s="560">
        <v>0</v>
      </c>
      <c r="AR13" s="763">
        <v>0</v>
      </c>
      <c r="AS13" s="560">
        <v>0</v>
      </c>
      <c r="AT13" s="765">
        <v>0</v>
      </c>
      <c r="AU13" s="80">
        <v>0</v>
      </c>
      <c r="AV13" s="80">
        <v>0</v>
      </c>
      <c r="AW13" s="560">
        <v>0</v>
      </c>
      <c r="AX13" s="560">
        <v>0</v>
      </c>
      <c r="AY13" s="560">
        <v>0</v>
      </c>
      <c r="AZ13" s="627">
        <v>0</v>
      </c>
      <c r="BA13" s="80">
        <v>0</v>
      </c>
      <c r="BB13" s="560">
        <v>0</v>
      </c>
      <c r="BC13" s="560">
        <v>0</v>
      </c>
      <c r="BD13" s="628">
        <v>0</v>
      </c>
      <c r="BE13" s="80">
        <v>0</v>
      </c>
      <c r="BF13" s="80">
        <v>0</v>
      </c>
      <c r="BG13" s="560">
        <v>0</v>
      </c>
      <c r="BH13" s="560">
        <v>0</v>
      </c>
      <c r="BI13" s="560">
        <v>0</v>
      </c>
      <c r="BJ13" s="627">
        <v>0</v>
      </c>
      <c r="BK13" s="560">
        <v>0</v>
      </c>
      <c r="BL13" s="560">
        <v>0</v>
      </c>
      <c r="BM13" s="560">
        <v>0</v>
      </c>
      <c r="BN13" s="628">
        <v>0</v>
      </c>
      <c r="BO13" s="560">
        <v>0</v>
      </c>
      <c r="BP13" s="560">
        <v>0</v>
      </c>
      <c r="BQ13" s="560">
        <v>1.5453902483059509E-3</v>
      </c>
      <c r="BR13" s="80">
        <v>0</v>
      </c>
      <c r="BS13" s="560">
        <v>0</v>
      </c>
      <c r="BT13" s="627">
        <v>0</v>
      </c>
      <c r="BU13" s="560">
        <v>0</v>
      </c>
      <c r="BV13" s="560">
        <v>0</v>
      </c>
      <c r="BW13" s="560">
        <v>0</v>
      </c>
      <c r="BX13" s="628">
        <v>0</v>
      </c>
      <c r="BY13" s="777">
        <v>0</v>
      </c>
      <c r="BZ13" s="236">
        <f t="shared" si="68"/>
        <v>0</v>
      </c>
      <c r="CA13" s="237">
        <f t="shared" si="0"/>
        <v>0</v>
      </c>
      <c r="CB13" s="237">
        <f t="shared" si="1"/>
        <v>0</v>
      </c>
      <c r="CC13" s="237">
        <f t="shared" si="2"/>
        <v>0</v>
      </c>
      <c r="CD13" s="375">
        <f t="shared" si="3"/>
        <v>0</v>
      </c>
      <c r="CE13" s="458">
        <f t="shared" si="4"/>
        <v>0</v>
      </c>
      <c r="CF13" s="237">
        <f t="shared" si="5"/>
        <v>0</v>
      </c>
      <c r="CG13" s="375">
        <f t="shared" si="6"/>
        <v>0</v>
      </c>
      <c r="CH13" s="237">
        <f t="shared" si="7"/>
        <v>0</v>
      </c>
      <c r="CI13" s="459">
        <f t="shared" si="8"/>
        <v>0</v>
      </c>
      <c r="CJ13" s="375">
        <f t="shared" si="9"/>
        <v>0</v>
      </c>
      <c r="CK13" s="237">
        <f t="shared" si="10"/>
        <v>0</v>
      </c>
      <c r="CL13" s="375">
        <f t="shared" si="11"/>
        <v>0</v>
      </c>
      <c r="CM13" s="375">
        <f t="shared" si="12"/>
        <v>0</v>
      </c>
      <c r="CN13" s="375">
        <f t="shared" si="13"/>
        <v>0</v>
      </c>
      <c r="CO13" s="470">
        <f t="shared" si="14"/>
        <v>0</v>
      </c>
      <c r="CP13" s="237">
        <f t="shared" si="15"/>
        <v>0</v>
      </c>
      <c r="CQ13" s="375">
        <f t="shared" si="16"/>
        <v>0</v>
      </c>
      <c r="CR13" s="375">
        <f t="shared" si="17"/>
        <v>0</v>
      </c>
      <c r="CS13" s="471">
        <f t="shared" si="18"/>
        <v>0</v>
      </c>
      <c r="CT13" s="375">
        <f t="shared" si="19"/>
        <v>0</v>
      </c>
      <c r="CU13" s="375">
        <f t="shared" si="20"/>
        <v>0</v>
      </c>
      <c r="CV13" s="375">
        <f t="shared" si="21"/>
        <v>0</v>
      </c>
      <c r="CW13" s="375">
        <f t="shared" si="22"/>
        <v>0</v>
      </c>
      <c r="CX13" s="375">
        <f t="shared" si="23"/>
        <v>0</v>
      </c>
      <c r="CY13" s="458">
        <f t="shared" si="24"/>
        <v>0</v>
      </c>
      <c r="CZ13" s="375">
        <f t="shared" si="25"/>
        <v>0</v>
      </c>
      <c r="DA13" s="375">
        <f t="shared" si="26"/>
        <v>0</v>
      </c>
      <c r="DB13" s="237">
        <f t="shared" si="27"/>
        <v>0</v>
      </c>
      <c r="DC13" s="471">
        <f t="shared" si="28"/>
        <v>0</v>
      </c>
      <c r="DD13" s="237">
        <f t="shared" si="29"/>
        <v>0</v>
      </c>
      <c r="DE13" s="237">
        <f t="shared" si="30"/>
        <v>0</v>
      </c>
      <c r="DF13" s="237">
        <f t="shared" si="31"/>
        <v>0</v>
      </c>
      <c r="DG13" s="375">
        <f t="shared" si="32"/>
        <v>0</v>
      </c>
      <c r="DH13" s="375">
        <f t="shared" si="33"/>
        <v>0</v>
      </c>
      <c r="DI13" s="458">
        <f t="shared" si="34"/>
        <v>0</v>
      </c>
      <c r="DJ13" s="375">
        <f t="shared" si="35"/>
        <v>0</v>
      </c>
      <c r="DK13" s="375">
        <f t="shared" si="36"/>
        <v>0</v>
      </c>
      <c r="DL13" s="375">
        <f t="shared" si="37"/>
        <v>0</v>
      </c>
      <c r="DM13" s="459">
        <f t="shared" si="38"/>
        <v>0</v>
      </c>
      <c r="DN13" s="237">
        <f t="shared" si="39"/>
        <v>0</v>
      </c>
      <c r="DO13" s="237">
        <f t="shared" si="69"/>
        <v>0</v>
      </c>
      <c r="DP13" s="375">
        <f t="shared" si="40"/>
        <v>0</v>
      </c>
      <c r="DQ13" s="375">
        <f t="shared" si="41"/>
        <v>0</v>
      </c>
      <c r="DR13" s="375">
        <f t="shared" si="42"/>
        <v>0</v>
      </c>
      <c r="DS13" s="458">
        <f t="shared" si="43"/>
        <v>0</v>
      </c>
      <c r="DT13" s="237">
        <f t="shared" si="44"/>
        <v>0</v>
      </c>
      <c r="DU13" s="375">
        <f t="shared" si="45"/>
        <v>0</v>
      </c>
      <c r="DV13" s="375">
        <f t="shared" si="46"/>
        <v>0</v>
      </c>
      <c r="DW13" s="459">
        <f t="shared" si="47"/>
        <v>0</v>
      </c>
      <c r="DX13" s="237">
        <f t="shared" si="48"/>
        <v>0</v>
      </c>
      <c r="DY13" s="237">
        <f t="shared" si="49"/>
        <v>0</v>
      </c>
      <c r="DZ13" s="375">
        <f t="shared" si="50"/>
        <v>0</v>
      </c>
      <c r="EA13" s="375">
        <f t="shared" si="51"/>
        <v>0</v>
      </c>
      <c r="EB13" s="375">
        <f t="shared" si="52"/>
        <v>0</v>
      </c>
      <c r="EC13" s="458">
        <f t="shared" si="53"/>
        <v>0</v>
      </c>
      <c r="ED13" s="375">
        <f t="shared" si="54"/>
        <v>0</v>
      </c>
      <c r="EE13" s="375">
        <f t="shared" si="55"/>
        <v>0</v>
      </c>
      <c r="EF13" s="375">
        <f t="shared" si="56"/>
        <v>0</v>
      </c>
      <c r="EG13" s="459">
        <f t="shared" si="57"/>
        <v>0</v>
      </c>
      <c r="EH13" s="375">
        <f t="shared" si="58"/>
        <v>0</v>
      </c>
      <c r="EI13" s="375">
        <f t="shared" si="59"/>
        <v>0</v>
      </c>
      <c r="EJ13" s="375">
        <f t="shared" si="60"/>
        <v>0</v>
      </c>
      <c r="EK13" s="237">
        <f t="shared" si="61"/>
        <v>0</v>
      </c>
      <c r="EL13" s="375">
        <f t="shared" si="62"/>
        <v>0</v>
      </c>
      <c r="EM13" s="458">
        <f t="shared" si="63"/>
        <v>0</v>
      </c>
      <c r="EN13" s="375">
        <f t="shared" si="64"/>
        <v>0</v>
      </c>
      <c r="EO13" s="375">
        <f t="shared" si="65"/>
        <v>0</v>
      </c>
      <c r="EP13" s="375">
        <f t="shared" si="66"/>
        <v>0</v>
      </c>
      <c r="EQ13" s="459">
        <f t="shared" si="67"/>
        <v>0</v>
      </c>
      <c r="ER13" s="375">
        <f t="shared" si="70"/>
        <v>0</v>
      </c>
      <c r="ES13" s="236">
        <f t="shared" si="71"/>
        <v>0</v>
      </c>
      <c r="ET13" s="228"/>
      <c r="EV13" s="347"/>
    </row>
    <row r="14" spans="2:152">
      <c r="B14" s="3">
        <v>4</v>
      </c>
      <c r="C14" s="401" t="s">
        <v>314</v>
      </c>
      <c r="D14" s="231">
        <f>+①入力・結果!L15</f>
        <v>0</v>
      </c>
      <c r="E14" s="731" t="s">
        <v>81</v>
      </c>
      <c r="F14" s="732" t="s">
        <v>29</v>
      </c>
      <c r="G14" s="73">
        <v>3.6565313038570734E-3</v>
      </c>
      <c r="H14" s="79">
        <v>4.5225140726354472E-3</v>
      </c>
      <c r="I14" s="80">
        <v>3.5629550300784615E-3</v>
      </c>
      <c r="J14" s="80">
        <v>3.2520296988201441E-3</v>
      </c>
      <c r="K14" s="560">
        <v>3.2504680299339653E-3</v>
      </c>
      <c r="L14" s="627">
        <v>3.3230800262215722E-3</v>
      </c>
      <c r="M14" s="80">
        <v>4.0031339688786386E-3</v>
      </c>
      <c r="N14" s="560">
        <v>4.0478798728190877E-3</v>
      </c>
      <c r="O14" s="80">
        <v>4.187763907320923E-3</v>
      </c>
      <c r="P14" s="628">
        <v>4.2156159224696907E-3</v>
      </c>
      <c r="Q14" s="560">
        <v>2.1799294840201692E-3</v>
      </c>
      <c r="R14" s="80">
        <v>3.6833282457171732E-3</v>
      </c>
      <c r="S14" s="560">
        <v>3.8020333676666825E-3</v>
      </c>
      <c r="T14" s="560">
        <v>3.6343407913677537E-3</v>
      </c>
      <c r="U14" s="560">
        <v>5.4304071226735284E-3</v>
      </c>
      <c r="V14" s="432">
        <v>5.5257683346461913E-3</v>
      </c>
      <c r="W14" s="80">
        <v>4.0279900904129657E-3</v>
      </c>
      <c r="X14" s="560">
        <v>2.263961093409358E-3</v>
      </c>
      <c r="Y14" s="560">
        <v>4.2508170348079782E-3</v>
      </c>
      <c r="Z14" s="433">
        <v>5.6274927646268154E-3</v>
      </c>
      <c r="AA14" s="560">
        <v>3.1833265762722046E-3</v>
      </c>
      <c r="AB14" s="560">
        <v>6.0228302228664612E-3</v>
      </c>
      <c r="AC14" s="560">
        <v>3.0010222733626371E-3</v>
      </c>
      <c r="AD14" s="560">
        <v>5.4428976424337385E-3</v>
      </c>
      <c r="AE14" s="560">
        <v>8.9047436496382769E-3</v>
      </c>
      <c r="AF14" s="627">
        <v>2.6395796868441271E-3</v>
      </c>
      <c r="AG14" s="560">
        <v>6.7133483674708507E-3</v>
      </c>
      <c r="AH14" s="560">
        <v>3.0644129051688438E-3</v>
      </c>
      <c r="AI14" s="80">
        <v>2.1863123553239137E-3</v>
      </c>
      <c r="AJ14" s="433">
        <v>2.2672488778964425E-3</v>
      </c>
      <c r="AK14" s="80">
        <v>2.4795259081551013E-3</v>
      </c>
      <c r="AL14" s="80">
        <v>2.5009778440137735E-3</v>
      </c>
      <c r="AM14" s="80">
        <v>2.6903032722911525E-3</v>
      </c>
      <c r="AN14" s="560">
        <v>1.7124162301355333E-3</v>
      </c>
      <c r="AO14" s="763">
        <v>1.7981313091078766E-3</v>
      </c>
      <c r="AP14" s="764">
        <v>1.5904561292096765E-3</v>
      </c>
      <c r="AQ14" s="560">
        <v>3.9234360929897884E-3</v>
      </c>
      <c r="AR14" s="763">
        <v>2.6844475233806717E-3</v>
      </c>
      <c r="AS14" s="560">
        <v>2.8710247349823317E-3</v>
      </c>
      <c r="AT14" s="765">
        <v>3.4967582137393457E-3</v>
      </c>
      <c r="AU14" s="80">
        <v>1.7048803766121898E-3</v>
      </c>
      <c r="AV14" s="80">
        <v>1.6613750982930997E-3</v>
      </c>
      <c r="AW14" s="560">
        <v>1.6633344348056347E-3</v>
      </c>
      <c r="AX14" s="560">
        <v>1.4991159060041513E-3</v>
      </c>
      <c r="AY14" s="560">
        <v>2.1110601193207895E-3</v>
      </c>
      <c r="AZ14" s="627">
        <v>1.7295694607449503E-3</v>
      </c>
      <c r="BA14" s="80">
        <v>2.1329196761840129E-3</v>
      </c>
      <c r="BB14" s="560">
        <v>2.1774374874264819E-3</v>
      </c>
      <c r="BC14" s="560">
        <v>1.9311232700354041E-3</v>
      </c>
      <c r="BD14" s="628">
        <v>1.188962294387064E-3</v>
      </c>
      <c r="BE14" s="80">
        <v>2.0096762554854494E-3</v>
      </c>
      <c r="BF14" s="80">
        <v>2.230649118893598E-3</v>
      </c>
      <c r="BG14" s="560">
        <v>2.5785089367694422E-3</v>
      </c>
      <c r="BH14" s="560">
        <v>1.1469257280423341E-3</v>
      </c>
      <c r="BI14" s="560">
        <v>1.9849169064870952E-3</v>
      </c>
      <c r="BJ14" s="627">
        <v>1.593707720883304E-3</v>
      </c>
      <c r="BK14" s="560">
        <v>1.5579712325598791E-3</v>
      </c>
      <c r="BL14" s="560">
        <v>1.8847741453922266E-3</v>
      </c>
      <c r="BM14" s="560">
        <v>2.3844288757015981E-3</v>
      </c>
      <c r="BN14" s="628">
        <v>1.2978071806721691E-3</v>
      </c>
      <c r="BO14" s="560">
        <v>4.8463858397206063E-3</v>
      </c>
      <c r="BP14" s="560">
        <v>1.9538582219026067E-3</v>
      </c>
      <c r="BQ14" s="560">
        <v>2.5267875924873825E-3</v>
      </c>
      <c r="BR14" s="80">
        <v>2.0721334295510929E-3</v>
      </c>
      <c r="BS14" s="560">
        <v>1.5336563592966428E-3</v>
      </c>
      <c r="BT14" s="627">
        <v>2.1635370180105333E-3</v>
      </c>
      <c r="BU14" s="560">
        <v>2.8020073623780941E-3</v>
      </c>
      <c r="BV14" s="560">
        <v>2.1567009610140805E-3</v>
      </c>
      <c r="BW14" s="560">
        <v>1.9977754679131108E-3</v>
      </c>
      <c r="BX14" s="628">
        <v>2.0925336625770394E-3</v>
      </c>
      <c r="BY14" s="560">
        <v>4.2979348762998597E-3</v>
      </c>
      <c r="BZ14" s="236">
        <f t="shared" si="68"/>
        <v>0</v>
      </c>
      <c r="CA14" s="237">
        <f t="shared" si="0"/>
        <v>0</v>
      </c>
      <c r="CB14" s="237">
        <f t="shared" si="1"/>
        <v>0</v>
      </c>
      <c r="CC14" s="237">
        <f t="shared" si="2"/>
        <v>0</v>
      </c>
      <c r="CD14" s="375">
        <f t="shared" si="3"/>
        <v>0</v>
      </c>
      <c r="CE14" s="458">
        <f t="shared" si="4"/>
        <v>0</v>
      </c>
      <c r="CF14" s="237">
        <f t="shared" si="5"/>
        <v>0</v>
      </c>
      <c r="CG14" s="375">
        <f t="shared" si="6"/>
        <v>0</v>
      </c>
      <c r="CH14" s="237">
        <f t="shared" si="7"/>
        <v>0</v>
      </c>
      <c r="CI14" s="459">
        <f t="shared" si="8"/>
        <v>0</v>
      </c>
      <c r="CJ14" s="375">
        <f t="shared" si="9"/>
        <v>0</v>
      </c>
      <c r="CK14" s="237">
        <f t="shared" si="10"/>
        <v>0</v>
      </c>
      <c r="CL14" s="375">
        <f t="shared" si="11"/>
        <v>0</v>
      </c>
      <c r="CM14" s="375">
        <f t="shared" si="12"/>
        <v>0</v>
      </c>
      <c r="CN14" s="375">
        <f t="shared" si="13"/>
        <v>0</v>
      </c>
      <c r="CO14" s="470">
        <f t="shared" si="14"/>
        <v>0</v>
      </c>
      <c r="CP14" s="237">
        <f t="shared" si="15"/>
        <v>0</v>
      </c>
      <c r="CQ14" s="375">
        <f t="shared" si="16"/>
        <v>0</v>
      </c>
      <c r="CR14" s="375">
        <f t="shared" si="17"/>
        <v>0</v>
      </c>
      <c r="CS14" s="471">
        <f t="shared" si="18"/>
        <v>0</v>
      </c>
      <c r="CT14" s="375">
        <f t="shared" si="19"/>
        <v>0</v>
      </c>
      <c r="CU14" s="375">
        <f t="shared" si="20"/>
        <v>0</v>
      </c>
      <c r="CV14" s="375">
        <f t="shared" si="21"/>
        <v>0</v>
      </c>
      <c r="CW14" s="375">
        <f t="shared" si="22"/>
        <v>0</v>
      </c>
      <c r="CX14" s="375">
        <f t="shared" si="23"/>
        <v>0</v>
      </c>
      <c r="CY14" s="458">
        <f t="shared" si="24"/>
        <v>0</v>
      </c>
      <c r="CZ14" s="375">
        <f t="shared" si="25"/>
        <v>0</v>
      </c>
      <c r="DA14" s="375">
        <f t="shared" si="26"/>
        <v>0</v>
      </c>
      <c r="DB14" s="237">
        <f t="shared" si="27"/>
        <v>0</v>
      </c>
      <c r="DC14" s="471">
        <f t="shared" si="28"/>
        <v>0</v>
      </c>
      <c r="DD14" s="237">
        <f t="shared" si="29"/>
        <v>0</v>
      </c>
      <c r="DE14" s="237">
        <f t="shared" si="30"/>
        <v>0</v>
      </c>
      <c r="DF14" s="237">
        <f t="shared" si="31"/>
        <v>0</v>
      </c>
      <c r="DG14" s="375">
        <f t="shared" si="32"/>
        <v>0</v>
      </c>
      <c r="DH14" s="375">
        <f t="shared" si="33"/>
        <v>0</v>
      </c>
      <c r="DI14" s="458">
        <f t="shared" si="34"/>
        <v>0</v>
      </c>
      <c r="DJ14" s="375">
        <f t="shared" si="35"/>
        <v>0</v>
      </c>
      <c r="DK14" s="375">
        <f t="shared" si="36"/>
        <v>0</v>
      </c>
      <c r="DL14" s="375">
        <f t="shared" si="37"/>
        <v>0</v>
      </c>
      <c r="DM14" s="459">
        <f t="shared" si="38"/>
        <v>0</v>
      </c>
      <c r="DN14" s="237">
        <f t="shared" si="39"/>
        <v>0</v>
      </c>
      <c r="DO14" s="237">
        <f t="shared" si="69"/>
        <v>0</v>
      </c>
      <c r="DP14" s="375">
        <f t="shared" si="40"/>
        <v>0</v>
      </c>
      <c r="DQ14" s="375">
        <f t="shared" si="41"/>
        <v>0</v>
      </c>
      <c r="DR14" s="375">
        <f t="shared" si="42"/>
        <v>0</v>
      </c>
      <c r="DS14" s="458">
        <f t="shared" si="43"/>
        <v>0</v>
      </c>
      <c r="DT14" s="237">
        <f t="shared" si="44"/>
        <v>0</v>
      </c>
      <c r="DU14" s="375">
        <f t="shared" si="45"/>
        <v>0</v>
      </c>
      <c r="DV14" s="375">
        <f t="shared" si="46"/>
        <v>0</v>
      </c>
      <c r="DW14" s="459">
        <f t="shared" si="47"/>
        <v>0</v>
      </c>
      <c r="DX14" s="237">
        <f t="shared" si="48"/>
        <v>0</v>
      </c>
      <c r="DY14" s="237">
        <f t="shared" si="49"/>
        <v>0</v>
      </c>
      <c r="DZ14" s="375">
        <f t="shared" si="50"/>
        <v>0</v>
      </c>
      <c r="EA14" s="375">
        <f t="shared" si="51"/>
        <v>0</v>
      </c>
      <c r="EB14" s="375">
        <f t="shared" si="52"/>
        <v>0</v>
      </c>
      <c r="EC14" s="458">
        <f t="shared" si="53"/>
        <v>0</v>
      </c>
      <c r="ED14" s="375">
        <f t="shared" si="54"/>
        <v>0</v>
      </c>
      <c r="EE14" s="375">
        <f t="shared" si="55"/>
        <v>0</v>
      </c>
      <c r="EF14" s="375">
        <f t="shared" si="56"/>
        <v>0</v>
      </c>
      <c r="EG14" s="459">
        <f t="shared" si="57"/>
        <v>0</v>
      </c>
      <c r="EH14" s="375">
        <f t="shared" si="58"/>
        <v>0</v>
      </c>
      <c r="EI14" s="375">
        <f t="shared" si="59"/>
        <v>0</v>
      </c>
      <c r="EJ14" s="375">
        <f t="shared" si="60"/>
        <v>0</v>
      </c>
      <c r="EK14" s="237">
        <f t="shared" si="61"/>
        <v>0</v>
      </c>
      <c r="EL14" s="375">
        <f t="shared" si="62"/>
        <v>0</v>
      </c>
      <c r="EM14" s="458">
        <f t="shared" si="63"/>
        <v>0</v>
      </c>
      <c r="EN14" s="375">
        <f t="shared" si="64"/>
        <v>0</v>
      </c>
      <c r="EO14" s="375">
        <f t="shared" si="65"/>
        <v>0</v>
      </c>
      <c r="EP14" s="375">
        <f t="shared" si="66"/>
        <v>0</v>
      </c>
      <c r="EQ14" s="459">
        <f t="shared" si="67"/>
        <v>0</v>
      </c>
      <c r="ER14" s="375">
        <f t="shared" si="70"/>
        <v>0</v>
      </c>
      <c r="ES14" s="236">
        <f t="shared" si="71"/>
        <v>0</v>
      </c>
      <c r="ET14" s="228"/>
      <c r="EV14" s="347"/>
    </row>
    <row r="15" spans="2:152">
      <c r="B15" s="14">
        <v>5</v>
      </c>
      <c r="C15" s="402" t="s">
        <v>127</v>
      </c>
      <c r="D15" s="232">
        <f>+①入力・結果!L19</f>
        <v>0</v>
      </c>
      <c r="E15" s="731" t="s">
        <v>82</v>
      </c>
      <c r="F15" s="732" t="s">
        <v>487</v>
      </c>
      <c r="G15" s="73">
        <v>4.0972716831342008E-2</v>
      </c>
      <c r="H15" s="79">
        <v>6.9006656913052633E-2</v>
      </c>
      <c r="I15" s="80">
        <v>0.11438243023799007</v>
      </c>
      <c r="J15" s="80">
        <v>0.15206736406106997</v>
      </c>
      <c r="K15" s="560">
        <v>0.1508544351814424</v>
      </c>
      <c r="L15" s="627">
        <v>0.20725127325903886</v>
      </c>
      <c r="M15" s="80">
        <v>6.1031633402409011E-2</v>
      </c>
      <c r="N15" s="560">
        <v>2.8655783258075721E-2</v>
      </c>
      <c r="O15" s="80">
        <v>4.1786347013050881E-2</v>
      </c>
      <c r="P15" s="628">
        <v>4.1439883166013804E-2</v>
      </c>
      <c r="Q15" s="560">
        <v>6.6762709936687259E-2</v>
      </c>
      <c r="R15" s="80">
        <v>9.1504051502289033E-2</v>
      </c>
      <c r="S15" s="560">
        <v>3.5653234989577696E-2</v>
      </c>
      <c r="T15" s="560">
        <v>0.11455267214612282</v>
      </c>
      <c r="U15" s="560">
        <v>5.8866244652469729E-2</v>
      </c>
      <c r="V15" s="432">
        <v>2.1564617433159503E-2</v>
      </c>
      <c r="W15" s="80">
        <v>9.6163953302481675E-2</v>
      </c>
      <c r="X15" s="560">
        <v>6.5552387873367257E-2</v>
      </c>
      <c r="Y15" s="560">
        <v>0.10003071603671332</v>
      </c>
      <c r="Z15" s="433">
        <v>1.6498063056730589E-2</v>
      </c>
      <c r="AA15" s="560">
        <v>7.3501809390813409E-3</v>
      </c>
      <c r="AB15" s="560">
        <v>1.6285558978075737E-2</v>
      </c>
      <c r="AC15" s="560">
        <v>9.0977514800496227E-3</v>
      </c>
      <c r="AD15" s="560">
        <v>3.4486003100876669E-2</v>
      </c>
      <c r="AE15" s="560">
        <v>2.9647964321857671E-2</v>
      </c>
      <c r="AF15" s="627">
        <v>6.8141498301165018E-3</v>
      </c>
      <c r="AG15" s="560">
        <v>1.7440148837618095E-2</v>
      </c>
      <c r="AH15" s="560">
        <v>7.1528065354063914E-3</v>
      </c>
      <c r="AI15" s="80">
        <v>2.2280255637316493E-3</v>
      </c>
      <c r="AJ15" s="433">
        <v>1.5313502283555934E-3</v>
      </c>
      <c r="AK15" s="80">
        <v>1.5939084938638159E-3</v>
      </c>
      <c r="AL15" s="80">
        <v>1.5356791049341767E-3</v>
      </c>
      <c r="AM15" s="80">
        <v>1.4356651209530317E-3</v>
      </c>
      <c r="AN15" s="560">
        <v>1.4900446136280265E-3</v>
      </c>
      <c r="AO15" s="763">
        <v>3.7555907088961983E-4</v>
      </c>
      <c r="AP15" s="764">
        <v>1.057469048476309E-3</v>
      </c>
      <c r="AQ15" s="560">
        <v>4.7463035211278682E-4</v>
      </c>
      <c r="AR15" s="763">
        <v>6.4309582509831089E-3</v>
      </c>
      <c r="AS15" s="560">
        <v>9.9381625441696104E-4</v>
      </c>
      <c r="AT15" s="765">
        <v>1.1655860712464488E-3</v>
      </c>
      <c r="AU15" s="80">
        <v>1.9562294772564842E-3</v>
      </c>
      <c r="AV15" s="80">
        <v>2.067357625278128E-3</v>
      </c>
      <c r="AW15" s="560">
        <v>2.3041910464765684E-3</v>
      </c>
      <c r="AX15" s="560">
        <v>2.6907208569305283E-4</v>
      </c>
      <c r="AY15" s="560">
        <v>1.3767783386874711E-4</v>
      </c>
      <c r="AZ15" s="627">
        <v>1.853110136512447E-4</v>
      </c>
      <c r="BA15" s="80">
        <v>8.6286295991080508E-4</v>
      </c>
      <c r="BB15" s="560">
        <v>8.7570855472586789E-4</v>
      </c>
      <c r="BC15" s="560">
        <v>8.0463469584808492E-4</v>
      </c>
      <c r="BD15" s="628">
        <v>5.0970296620245457E-3</v>
      </c>
      <c r="BE15" s="80">
        <v>1.1296734452545015E-3</v>
      </c>
      <c r="BF15" s="80">
        <v>3.6690637292912558E-4</v>
      </c>
      <c r="BG15" s="560">
        <v>3.9486391467133522E-4</v>
      </c>
      <c r="BH15" s="560">
        <v>6.2456351527057788E-5</v>
      </c>
      <c r="BI15" s="560">
        <v>3.2418413658958284E-4</v>
      </c>
      <c r="BJ15" s="627">
        <v>4.1275883418560389E-4</v>
      </c>
      <c r="BK15" s="560">
        <v>1.2200668758291767E-3</v>
      </c>
      <c r="BL15" s="560">
        <v>3.190385904385782E-3</v>
      </c>
      <c r="BM15" s="560">
        <v>1.1386317664867182E-4</v>
      </c>
      <c r="BN15" s="628">
        <v>3.8578109791322101E-4</v>
      </c>
      <c r="BO15" s="560">
        <v>8.2225850877753696E-3</v>
      </c>
      <c r="BP15" s="560">
        <v>4.3301722755679389E-4</v>
      </c>
      <c r="BQ15" s="560">
        <v>3.2514480786973014E-3</v>
      </c>
      <c r="BR15" s="80">
        <v>3.2108407240244068E-3</v>
      </c>
      <c r="BS15" s="560">
        <v>3.723011102550966E-3</v>
      </c>
      <c r="BT15" s="627">
        <v>1.8624005388932694E-3</v>
      </c>
      <c r="BU15" s="560">
        <v>2.0611584602024269E-3</v>
      </c>
      <c r="BV15" s="560">
        <v>1.340079175579335E-3</v>
      </c>
      <c r="BW15" s="560">
        <v>1.72798474606569E-3</v>
      </c>
      <c r="BX15" s="628">
        <v>5.6660826418173903E-3</v>
      </c>
      <c r="BY15" s="560">
        <v>4.2149731881348622E-2</v>
      </c>
      <c r="BZ15" s="236">
        <f t="shared" si="68"/>
        <v>0</v>
      </c>
      <c r="CA15" s="237">
        <f t="shared" si="0"/>
        <v>0</v>
      </c>
      <c r="CB15" s="237">
        <f t="shared" si="1"/>
        <v>0</v>
      </c>
      <c r="CC15" s="237">
        <f t="shared" si="2"/>
        <v>0</v>
      </c>
      <c r="CD15" s="375">
        <f t="shared" si="3"/>
        <v>0</v>
      </c>
      <c r="CE15" s="458">
        <f t="shared" si="4"/>
        <v>0</v>
      </c>
      <c r="CF15" s="237">
        <f t="shared" si="5"/>
        <v>0</v>
      </c>
      <c r="CG15" s="375">
        <f t="shared" si="6"/>
        <v>0</v>
      </c>
      <c r="CH15" s="237">
        <f t="shared" si="7"/>
        <v>0</v>
      </c>
      <c r="CI15" s="459">
        <f t="shared" si="8"/>
        <v>0</v>
      </c>
      <c r="CJ15" s="375">
        <f t="shared" si="9"/>
        <v>0</v>
      </c>
      <c r="CK15" s="237">
        <f t="shared" si="10"/>
        <v>0</v>
      </c>
      <c r="CL15" s="375">
        <f t="shared" si="11"/>
        <v>0</v>
      </c>
      <c r="CM15" s="375">
        <f t="shared" si="12"/>
        <v>0</v>
      </c>
      <c r="CN15" s="375">
        <f t="shared" si="13"/>
        <v>0</v>
      </c>
      <c r="CO15" s="470">
        <f t="shared" si="14"/>
        <v>0</v>
      </c>
      <c r="CP15" s="237">
        <f t="shared" si="15"/>
        <v>0</v>
      </c>
      <c r="CQ15" s="375">
        <f t="shared" si="16"/>
        <v>0</v>
      </c>
      <c r="CR15" s="375">
        <f t="shared" si="17"/>
        <v>0</v>
      </c>
      <c r="CS15" s="471">
        <f t="shared" si="18"/>
        <v>0</v>
      </c>
      <c r="CT15" s="375">
        <f t="shared" si="19"/>
        <v>0</v>
      </c>
      <c r="CU15" s="375">
        <f t="shared" si="20"/>
        <v>0</v>
      </c>
      <c r="CV15" s="375">
        <f t="shared" si="21"/>
        <v>0</v>
      </c>
      <c r="CW15" s="375">
        <f t="shared" si="22"/>
        <v>0</v>
      </c>
      <c r="CX15" s="375">
        <f t="shared" si="23"/>
        <v>0</v>
      </c>
      <c r="CY15" s="458">
        <f t="shared" si="24"/>
        <v>0</v>
      </c>
      <c r="CZ15" s="375">
        <f t="shared" si="25"/>
        <v>0</v>
      </c>
      <c r="DA15" s="375">
        <f t="shared" si="26"/>
        <v>0</v>
      </c>
      <c r="DB15" s="237">
        <f t="shared" si="27"/>
        <v>0</v>
      </c>
      <c r="DC15" s="471">
        <f t="shared" si="28"/>
        <v>0</v>
      </c>
      <c r="DD15" s="237">
        <f t="shared" si="29"/>
        <v>0</v>
      </c>
      <c r="DE15" s="237">
        <f t="shared" si="30"/>
        <v>0</v>
      </c>
      <c r="DF15" s="237">
        <f t="shared" si="31"/>
        <v>0</v>
      </c>
      <c r="DG15" s="375">
        <f t="shared" si="32"/>
        <v>0</v>
      </c>
      <c r="DH15" s="375">
        <f t="shared" si="33"/>
        <v>0</v>
      </c>
      <c r="DI15" s="458">
        <f t="shared" si="34"/>
        <v>0</v>
      </c>
      <c r="DJ15" s="375">
        <f t="shared" si="35"/>
        <v>0</v>
      </c>
      <c r="DK15" s="375">
        <f t="shared" si="36"/>
        <v>0</v>
      </c>
      <c r="DL15" s="375">
        <f t="shared" si="37"/>
        <v>0</v>
      </c>
      <c r="DM15" s="459">
        <f t="shared" si="38"/>
        <v>0</v>
      </c>
      <c r="DN15" s="237">
        <f t="shared" si="39"/>
        <v>0</v>
      </c>
      <c r="DO15" s="237">
        <f t="shared" si="69"/>
        <v>0</v>
      </c>
      <c r="DP15" s="375">
        <f t="shared" si="40"/>
        <v>0</v>
      </c>
      <c r="DQ15" s="375">
        <f t="shared" si="41"/>
        <v>0</v>
      </c>
      <c r="DR15" s="375">
        <f t="shared" si="42"/>
        <v>0</v>
      </c>
      <c r="DS15" s="458">
        <f t="shared" si="43"/>
        <v>0</v>
      </c>
      <c r="DT15" s="237">
        <f t="shared" si="44"/>
        <v>0</v>
      </c>
      <c r="DU15" s="375">
        <f t="shared" si="45"/>
        <v>0</v>
      </c>
      <c r="DV15" s="375">
        <f t="shared" si="46"/>
        <v>0</v>
      </c>
      <c r="DW15" s="459">
        <f t="shared" si="47"/>
        <v>0</v>
      </c>
      <c r="DX15" s="237">
        <f t="shared" si="48"/>
        <v>0</v>
      </c>
      <c r="DY15" s="237">
        <f t="shared" si="49"/>
        <v>0</v>
      </c>
      <c r="DZ15" s="375">
        <f t="shared" si="50"/>
        <v>0</v>
      </c>
      <c r="EA15" s="375">
        <f t="shared" si="51"/>
        <v>0</v>
      </c>
      <c r="EB15" s="375">
        <f t="shared" si="52"/>
        <v>0</v>
      </c>
      <c r="EC15" s="458">
        <f t="shared" si="53"/>
        <v>0</v>
      </c>
      <c r="ED15" s="375">
        <f t="shared" si="54"/>
        <v>0</v>
      </c>
      <c r="EE15" s="375">
        <f t="shared" si="55"/>
        <v>0</v>
      </c>
      <c r="EF15" s="375">
        <f t="shared" si="56"/>
        <v>0</v>
      </c>
      <c r="EG15" s="459">
        <f t="shared" si="57"/>
        <v>0</v>
      </c>
      <c r="EH15" s="375">
        <f t="shared" si="58"/>
        <v>0</v>
      </c>
      <c r="EI15" s="375">
        <f t="shared" si="59"/>
        <v>0</v>
      </c>
      <c r="EJ15" s="375">
        <f t="shared" si="60"/>
        <v>0</v>
      </c>
      <c r="EK15" s="237">
        <f t="shared" si="61"/>
        <v>0</v>
      </c>
      <c r="EL15" s="375">
        <f t="shared" si="62"/>
        <v>0</v>
      </c>
      <c r="EM15" s="458">
        <f t="shared" si="63"/>
        <v>0</v>
      </c>
      <c r="EN15" s="375">
        <f t="shared" si="64"/>
        <v>0</v>
      </c>
      <c r="EO15" s="375">
        <f t="shared" si="65"/>
        <v>0</v>
      </c>
      <c r="EP15" s="375">
        <f t="shared" si="66"/>
        <v>0</v>
      </c>
      <c r="EQ15" s="459">
        <f t="shared" si="67"/>
        <v>0</v>
      </c>
      <c r="ER15" s="375">
        <f t="shared" si="70"/>
        <v>0</v>
      </c>
      <c r="ES15" s="236">
        <f t="shared" si="71"/>
        <v>0</v>
      </c>
      <c r="ET15" s="228"/>
      <c r="EV15" s="347"/>
    </row>
    <row r="16" spans="2:152">
      <c r="B16" s="404">
        <v>6</v>
      </c>
      <c r="C16" s="405" t="s">
        <v>128</v>
      </c>
      <c r="D16" s="406">
        <f>+①入力・結果!L20</f>
        <v>0</v>
      </c>
      <c r="E16" s="733" t="s">
        <v>83</v>
      </c>
      <c r="F16" s="734" t="s">
        <v>32</v>
      </c>
      <c r="G16" s="414">
        <v>4.795393381864123E-3</v>
      </c>
      <c r="H16" s="415">
        <v>5.613590815229828E-3</v>
      </c>
      <c r="I16" s="416">
        <v>6.8045646806090048E-3</v>
      </c>
      <c r="J16" s="416">
        <v>7.0022860512913166E-3</v>
      </c>
      <c r="K16" s="576">
        <v>6.9663336544972046E-3</v>
      </c>
      <c r="L16" s="634">
        <v>8.6379910241541017E-3</v>
      </c>
      <c r="M16" s="416">
        <v>6.5246492977972092E-3</v>
      </c>
      <c r="N16" s="576">
        <v>4.2215512865043953E-3</v>
      </c>
      <c r="O16" s="416">
        <v>7.9794966332162529E-3</v>
      </c>
      <c r="P16" s="635">
        <v>7.8803513959889073E-3</v>
      </c>
      <c r="Q16" s="576">
        <v>1.5126815028244305E-2</v>
      </c>
      <c r="R16" s="416">
        <v>4.3910957058005563E-3</v>
      </c>
      <c r="S16" s="576">
        <v>5.2872451156508434E-3</v>
      </c>
      <c r="T16" s="576">
        <v>4.0212710715781764E-3</v>
      </c>
      <c r="U16" s="576">
        <v>5.5409095931930477E-3</v>
      </c>
      <c r="V16" s="434">
        <v>4.3683838468278682E-3</v>
      </c>
      <c r="W16" s="416">
        <v>4.8252291147930166E-3</v>
      </c>
      <c r="X16" s="576">
        <v>3.5683008180073415E-3</v>
      </c>
      <c r="Y16" s="576">
        <v>4.9840005931372604E-3</v>
      </c>
      <c r="Z16" s="435">
        <v>4.3373563401512098E-3</v>
      </c>
      <c r="AA16" s="576">
        <v>5.1503821493460661E-3</v>
      </c>
      <c r="AB16" s="576">
        <v>3.3411849972821168E-3</v>
      </c>
      <c r="AC16" s="576">
        <v>5.2830830609143318E-3</v>
      </c>
      <c r="AD16" s="576">
        <v>4.4181356285820641E-3</v>
      </c>
      <c r="AE16" s="576">
        <v>4.0040940783372557E-3</v>
      </c>
      <c r="AF16" s="634">
        <v>4.9687952923659351E-3</v>
      </c>
      <c r="AG16" s="576">
        <v>4.0331932058332723E-3</v>
      </c>
      <c r="AH16" s="576">
        <v>2.130783420547378E-3</v>
      </c>
      <c r="AI16" s="416">
        <v>2.6809814117175587E-3</v>
      </c>
      <c r="AJ16" s="435">
        <v>2.5923306875033818E-3</v>
      </c>
      <c r="AK16" s="416">
        <v>3.2929618687524797E-3</v>
      </c>
      <c r="AL16" s="416">
        <v>3.3202014668003914E-3</v>
      </c>
      <c r="AM16" s="416">
        <v>3.0219378735010767E-3</v>
      </c>
      <c r="AN16" s="576">
        <v>1.6200623569224387E-3</v>
      </c>
      <c r="AO16" s="766">
        <v>7.7387929759073167E-4</v>
      </c>
      <c r="AP16" s="767">
        <v>3.7280745274700976E-3</v>
      </c>
      <c r="AQ16" s="576">
        <v>4.9681473210656689E-3</v>
      </c>
      <c r="AR16" s="766">
        <v>5.1192974591984352E-4</v>
      </c>
      <c r="AS16" s="576">
        <v>4.4169611307420494E-4</v>
      </c>
      <c r="AT16" s="768">
        <v>3.6424564726451517E-4</v>
      </c>
      <c r="AU16" s="416">
        <v>4.5743747355691177E-3</v>
      </c>
      <c r="AV16" s="416">
        <v>4.6303686754918597E-3</v>
      </c>
      <c r="AW16" s="576">
        <v>3.1631169218410832E-3</v>
      </c>
      <c r="AX16" s="576">
        <v>1.2979524895574406E-2</v>
      </c>
      <c r="AY16" s="576">
        <v>3.8366223038090869E-2</v>
      </c>
      <c r="AZ16" s="634">
        <v>4.3239236518623762E-4</v>
      </c>
      <c r="BA16" s="416">
        <v>4.0234621164380244E-3</v>
      </c>
      <c r="BB16" s="576">
        <v>4.0708613895364659E-3</v>
      </c>
      <c r="BC16" s="576">
        <v>3.8086042270142687E-3</v>
      </c>
      <c r="BD16" s="635">
        <v>1.6542084095820021E-3</v>
      </c>
      <c r="BE16" s="416">
        <v>1.5461194683016781E-3</v>
      </c>
      <c r="BF16" s="416">
        <v>7.6258103806620418E-4</v>
      </c>
      <c r="BG16" s="576">
        <v>8.0264076286892761E-4</v>
      </c>
      <c r="BH16" s="576">
        <v>7.0973126735292941E-4</v>
      </c>
      <c r="BI16" s="576">
        <v>1.9962917884726946E-3</v>
      </c>
      <c r="BJ16" s="634">
        <v>1.5134490586805476E-4</v>
      </c>
      <c r="BK16" s="576">
        <v>3.4564262444209239E-3</v>
      </c>
      <c r="BL16" s="576">
        <v>1.2494429930712705E-3</v>
      </c>
      <c r="BM16" s="576">
        <v>1.1922144378507991E-3</v>
      </c>
      <c r="BN16" s="635">
        <v>1.8834031036583918E-3</v>
      </c>
      <c r="BO16" s="576">
        <v>3.4517424326067623E-3</v>
      </c>
      <c r="BP16" s="576">
        <v>9.1308067274170938E-4</v>
      </c>
      <c r="BQ16" s="576">
        <v>4.4382349092559432E-3</v>
      </c>
      <c r="BR16" s="416">
        <v>2.8060429307701835E-3</v>
      </c>
      <c r="BS16" s="576">
        <v>3.9009491331875941E-3</v>
      </c>
      <c r="BT16" s="634">
        <v>1.2368994224899177E-3</v>
      </c>
      <c r="BU16" s="576">
        <v>1.8121594515873684E-3</v>
      </c>
      <c r="BV16" s="576">
        <v>5.3221700099181394E-3</v>
      </c>
      <c r="BW16" s="576">
        <v>2.8816297345788948E-3</v>
      </c>
      <c r="BX16" s="635">
        <v>2.4943989570396555E-3</v>
      </c>
      <c r="BY16" s="576">
        <v>7.0067099491792281E-3</v>
      </c>
      <c r="BZ16" s="417">
        <f t="shared" si="68"/>
        <v>0</v>
      </c>
      <c r="CA16" s="418">
        <f t="shared" si="0"/>
        <v>0</v>
      </c>
      <c r="CB16" s="418">
        <f t="shared" si="1"/>
        <v>0</v>
      </c>
      <c r="CC16" s="418">
        <f t="shared" si="2"/>
        <v>0</v>
      </c>
      <c r="CD16" s="419">
        <f t="shared" si="3"/>
        <v>0</v>
      </c>
      <c r="CE16" s="460">
        <f t="shared" si="4"/>
        <v>0</v>
      </c>
      <c r="CF16" s="418">
        <f t="shared" si="5"/>
        <v>0</v>
      </c>
      <c r="CG16" s="419">
        <f t="shared" si="6"/>
        <v>0</v>
      </c>
      <c r="CH16" s="418">
        <f t="shared" si="7"/>
        <v>0</v>
      </c>
      <c r="CI16" s="461">
        <f t="shared" si="8"/>
        <v>0</v>
      </c>
      <c r="CJ16" s="419">
        <f t="shared" si="9"/>
        <v>0</v>
      </c>
      <c r="CK16" s="418">
        <f t="shared" si="10"/>
        <v>0</v>
      </c>
      <c r="CL16" s="419">
        <f t="shared" si="11"/>
        <v>0</v>
      </c>
      <c r="CM16" s="419">
        <f t="shared" si="12"/>
        <v>0</v>
      </c>
      <c r="CN16" s="419">
        <f t="shared" si="13"/>
        <v>0</v>
      </c>
      <c r="CO16" s="472">
        <f t="shared" si="14"/>
        <v>0</v>
      </c>
      <c r="CP16" s="418">
        <f t="shared" si="15"/>
        <v>0</v>
      </c>
      <c r="CQ16" s="419">
        <f t="shared" si="16"/>
        <v>0</v>
      </c>
      <c r="CR16" s="419">
        <f t="shared" si="17"/>
        <v>0</v>
      </c>
      <c r="CS16" s="473">
        <f t="shared" si="18"/>
        <v>0</v>
      </c>
      <c r="CT16" s="419">
        <f t="shared" si="19"/>
        <v>0</v>
      </c>
      <c r="CU16" s="419">
        <f t="shared" si="20"/>
        <v>0</v>
      </c>
      <c r="CV16" s="419">
        <f t="shared" si="21"/>
        <v>0</v>
      </c>
      <c r="CW16" s="419">
        <f t="shared" si="22"/>
        <v>0</v>
      </c>
      <c r="CX16" s="419">
        <f t="shared" si="23"/>
        <v>0</v>
      </c>
      <c r="CY16" s="460">
        <f t="shared" si="24"/>
        <v>0</v>
      </c>
      <c r="CZ16" s="419">
        <f t="shared" si="25"/>
        <v>0</v>
      </c>
      <c r="DA16" s="419">
        <f t="shared" si="26"/>
        <v>0</v>
      </c>
      <c r="DB16" s="418">
        <f t="shared" si="27"/>
        <v>0</v>
      </c>
      <c r="DC16" s="473">
        <f t="shared" si="28"/>
        <v>0</v>
      </c>
      <c r="DD16" s="418">
        <f t="shared" si="29"/>
        <v>0</v>
      </c>
      <c r="DE16" s="418">
        <f t="shared" si="30"/>
        <v>0</v>
      </c>
      <c r="DF16" s="418">
        <f t="shared" si="31"/>
        <v>0</v>
      </c>
      <c r="DG16" s="419">
        <f t="shared" si="32"/>
        <v>0</v>
      </c>
      <c r="DH16" s="419">
        <f t="shared" si="33"/>
        <v>0</v>
      </c>
      <c r="DI16" s="460">
        <f t="shared" si="34"/>
        <v>0</v>
      </c>
      <c r="DJ16" s="419">
        <f t="shared" si="35"/>
        <v>0</v>
      </c>
      <c r="DK16" s="419">
        <f t="shared" si="36"/>
        <v>0</v>
      </c>
      <c r="DL16" s="419">
        <f t="shared" si="37"/>
        <v>0</v>
      </c>
      <c r="DM16" s="461">
        <f t="shared" si="38"/>
        <v>0</v>
      </c>
      <c r="DN16" s="418">
        <f t="shared" si="39"/>
        <v>0</v>
      </c>
      <c r="DO16" s="418">
        <f t="shared" si="69"/>
        <v>0</v>
      </c>
      <c r="DP16" s="419">
        <f t="shared" si="40"/>
        <v>0</v>
      </c>
      <c r="DQ16" s="419">
        <f t="shared" si="41"/>
        <v>0</v>
      </c>
      <c r="DR16" s="419">
        <f t="shared" si="42"/>
        <v>0</v>
      </c>
      <c r="DS16" s="460">
        <f t="shared" si="43"/>
        <v>0</v>
      </c>
      <c r="DT16" s="418">
        <f t="shared" si="44"/>
        <v>0</v>
      </c>
      <c r="DU16" s="419">
        <f t="shared" si="45"/>
        <v>0</v>
      </c>
      <c r="DV16" s="419">
        <f t="shared" si="46"/>
        <v>0</v>
      </c>
      <c r="DW16" s="461">
        <f t="shared" si="47"/>
        <v>0</v>
      </c>
      <c r="DX16" s="418">
        <f t="shared" si="48"/>
        <v>0</v>
      </c>
      <c r="DY16" s="418">
        <f t="shared" si="49"/>
        <v>0</v>
      </c>
      <c r="DZ16" s="419">
        <f t="shared" si="50"/>
        <v>0</v>
      </c>
      <c r="EA16" s="419">
        <f t="shared" si="51"/>
        <v>0</v>
      </c>
      <c r="EB16" s="419">
        <f t="shared" si="52"/>
        <v>0</v>
      </c>
      <c r="EC16" s="460">
        <f t="shared" si="53"/>
        <v>0</v>
      </c>
      <c r="ED16" s="419">
        <f t="shared" si="54"/>
        <v>0</v>
      </c>
      <c r="EE16" s="419">
        <f t="shared" si="55"/>
        <v>0</v>
      </c>
      <c r="EF16" s="419">
        <f t="shared" si="56"/>
        <v>0</v>
      </c>
      <c r="EG16" s="461">
        <f t="shared" si="57"/>
        <v>0</v>
      </c>
      <c r="EH16" s="419">
        <f t="shared" si="58"/>
        <v>0</v>
      </c>
      <c r="EI16" s="419">
        <f t="shared" si="59"/>
        <v>0</v>
      </c>
      <c r="EJ16" s="419">
        <f t="shared" si="60"/>
        <v>0</v>
      </c>
      <c r="EK16" s="418">
        <f t="shared" si="61"/>
        <v>0</v>
      </c>
      <c r="EL16" s="419">
        <f t="shared" si="62"/>
        <v>0</v>
      </c>
      <c r="EM16" s="460">
        <f t="shared" si="63"/>
        <v>0</v>
      </c>
      <c r="EN16" s="419">
        <f t="shared" si="64"/>
        <v>0</v>
      </c>
      <c r="EO16" s="419">
        <f t="shared" si="65"/>
        <v>0</v>
      </c>
      <c r="EP16" s="419">
        <f t="shared" si="66"/>
        <v>0</v>
      </c>
      <c r="EQ16" s="461">
        <f t="shared" si="67"/>
        <v>0</v>
      </c>
      <c r="ER16" s="419">
        <f t="shared" si="70"/>
        <v>0</v>
      </c>
      <c r="ES16" s="420">
        <f t="shared" si="71"/>
        <v>0</v>
      </c>
      <c r="ET16" s="228"/>
      <c r="EV16" s="347"/>
    </row>
    <row r="17" spans="2:152">
      <c r="B17" s="3">
        <v>7</v>
      </c>
      <c r="C17" s="401" t="s">
        <v>268</v>
      </c>
      <c r="D17" s="231">
        <f>+①入力・結果!L21</f>
        <v>0</v>
      </c>
      <c r="E17" s="731" t="s">
        <v>84</v>
      </c>
      <c r="F17" s="732" t="s">
        <v>488</v>
      </c>
      <c r="G17" s="73">
        <v>1.1319451536507361E-2</v>
      </c>
      <c r="H17" s="79">
        <v>2.7466637143337192E-3</v>
      </c>
      <c r="I17" s="80">
        <v>1.519907714894956E-3</v>
      </c>
      <c r="J17" s="80">
        <v>5.5353697001193946E-4</v>
      </c>
      <c r="K17" s="560">
        <v>5.539550316639942E-4</v>
      </c>
      <c r="L17" s="627">
        <v>5.3451666582623168E-4</v>
      </c>
      <c r="M17" s="80">
        <v>2.8880048308444445E-3</v>
      </c>
      <c r="N17" s="560">
        <v>2.4447591311085584E-3</v>
      </c>
      <c r="O17" s="80">
        <v>3.6441611854688975E-3</v>
      </c>
      <c r="P17" s="628">
        <v>3.6763052776976508E-3</v>
      </c>
      <c r="Q17" s="560">
        <v>1.3269135989687985E-3</v>
      </c>
      <c r="R17" s="80">
        <v>1.749372516313782E-3</v>
      </c>
      <c r="S17" s="560">
        <v>2.8263864920467113E-3</v>
      </c>
      <c r="T17" s="560">
        <v>1.3049083507965997E-3</v>
      </c>
      <c r="U17" s="560">
        <v>2.6678453596855412E-3</v>
      </c>
      <c r="V17" s="432">
        <v>4.0292822196052172E-3</v>
      </c>
      <c r="W17" s="80">
        <v>1.2392208164020175E-3</v>
      </c>
      <c r="X17" s="560">
        <v>4.5838224607300578E-3</v>
      </c>
      <c r="Y17" s="560">
        <v>8.16740593066649E-4</v>
      </c>
      <c r="Z17" s="433">
        <v>4.2187744938751524E-3</v>
      </c>
      <c r="AA17" s="560">
        <v>6.4567473009294711E-3</v>
      </c>
      <c r="AB17" s="560">
        <v>2.7275472609772301E-3</v>
      </c>
      <c r="AC17" s="560">
        <v>5.7195953915852617E-3</v>
      </c>
      <c r="AD17" s="560">
        <v>4.5613159498787059E-3</v>
      </c>
      <c r="AE17" s="560">
        <v>4.2058396086054536E-3</v>
      </c>
      <c r="AF17" s="627">
        <v>5.792720353547753E-3</v>
      </c>
      <c r="AG17" s="560">
        <v>3.0145522829384164E-3</v>
      </c>
      <c r="AH17" s="560">
        <v>3.4935812972932273E-3</v>
      </c>
      <c r="AI17" s="80">
        <v>2.6852634364023024E-2</v>
      </c>
      <c r="AJ17" s="433">
        <v>3.5742805502932816E-2</v>
      </c>
      <c r="AK17" s="80">
        <v>5.5562138849731907E-2</v>
      </c>
      <c r="AL17" s="80">
        <v>5.5692770690938732E-2</v>
      </c>
      <c r="AM17" s="80">
        <v>5.5931802822276402E-2</v>
      </c>
      <c r="AN17" s="560">
        <v>3.3653441832796151E-2</v>
      </c>
      <c r="AO17" s="763">
        <v>0.13105873516257155</v>
      </c>
      <c r="AP17" s="764">
        <v>1.0242991078136473E-2</v>
      </c>
      <c r="AQ17" s="560">
        <v>8.61372798803407E-2</v>
      </c>
      <c r="AR17" s="763">
        <v>4.1815236659263635E-2</v>
      </c>
      <c r="AS17" s="560">
        <v>0.20340106007067138</v>
      </c>
      <c r="AT17" s="765">
        <v>5.4636847089677282E-3</v>
      </c>
      <c r="AU17" s="80">
        <v>5.4687660727016099E-2</v>
      </c>
      <c r="AV17" s="80">
        <v>5.4426293478068079E-2</v>
      </c>
      <c r="AW17" s="560">
        <v>5.7740513152580615E-2</v>
      </c>
      <c r="AX17" s="560">
        <v>2.0077902775286368E-2</v>
      </c>
      <c r="AY17" s="560">
        <v>7.4483708122992195E-2</v>
      </c>
      <c r="AZ17" s="627">
        <v>9.0184693310272415E-3</v>
      </c>
      <c r="BA17" s="80">
        <v>5.7259198216103549E-2</v>
      </c>
      <c r="BB17" s="560">
        <v>5.8033442599671019E-2</v>
      </c>
      <c r="BC17" s="560">
        <v>5.3749597682652077E-2</v>
      </c>
      <c r="BD17" s="628">
        <v>4.7703235011320989E-2</v>
      </c>
      <c r="BE17" s="80">
        <v>1.8823294582130806E-2</v>
      </c>
      <c r="BF17" s="80">
        <v>1.2819151007863922E-2</v>
      </c>
      <c r="BG17" s="560">
        <v>1.5598823699718566E-2</v>
      </c>
      <c r="BH17" s="560">
        <v>1.0123606797522187E-2</v>
      </c>
      <c r="BI17" s="560">
        <v>8.468599638278753E-3</v>
      </c>
      <c r="BJ17" s="627">
        <v>6.2831066981586378E-3</v>
      </c>
      <c r="BK17" s="560">
        <v>2.4329113684610562E-2</v>
      </c>
      <c r="BL17" s="560">
        <v>1.8400887716140533E-2</v>
      </c>
      <c r="BM17" s="560">
        <v>6.1707143909659611E-2</v>
      </c>
      <c r="BN17" s="628">
        <v>1.4121566548228572E-2</v>
      </c>
      <c r="BO17" s="560">
        <v>5.5332477177241747E-2</v>
      </c>
      <c r="BP17" s="560">
        <v>1.6127251377542055E-2</v>
      </c>
      <c r="BQ17" s="560">
        <v>2.400738077057497E-2</v>
      </c>
      <c r="BR17" s="80">
        <v>1.4311075148062907E-2</v>
      </c>
      <c r="BS17" s="560">
        <v>4.6596299671107944E-3</v>
      </c>
      <c r="BT17" s="627">
        <v>7.6428936146207983E-3</v>
      </c>
      <c r="BU17" s="560">
        <v>2.935729052189885E-3</v>
      </c>
      <c r="BV17" s="560">
        <v>8.8351978117926968E-3</v>
      </c>
      <c r="BW17" s="560">
        <v>2.6568593049661353E-2</v>
      </c>
      <c r="BX17" s="628">
        <v>2.8347490667350733E-2</v>
      </c>
      <c r="BY17" s="560">
        <v>2.8036444339469622E-3</v>
      </c>
      <c r="BZ17" s="236">
        <f t="shared" si="68"/>
        <v>0</v>
      </c>
      <c r="CA17" s="237">
        <f t="shared" si="0"/>
        <v>0</v>
      </c>
      <c r="CB17" s="237">
        <f t="shared" si="1"/>
        <v>0</v>
      </c>
      <c r="CC17" s="237">
        <f t="shared" si="2"/>
        <v>0</v>
      </c>
      <c r="CD17" s="375">
        <f t="shared" si="3"/>
        <v>0</v>
      </c>
      <c r="CE17" s="458">
        <f t="shared" si="4"/>
        <v>0</v>
      </c>
      <c r="CF17" s="237">
        <f t="shared" si="5"/>
        <v>0</v>
      </c>
      <c r="CG17" s="375">
        <f t="shared" si="6"/>
        <v>0</v>
      </c>
      <c r="CH17" s="237">
        <f t="shared" si="7"/>
        <v>0</v>
      </c>
      <c r="CI17" s="459">
        <f t="shared" si="8"/>
        <v>0</v>
      </c>
      <c r="CJ17" s="375">
        <f t="shared" si="9"/>
        <v>0</v>
      </c>
      <c r="CK17" s="237">
        <f t="shared" si="10"/>
        <v>0</v>
      </c>
      <c r="CL17" s="375">
        <f t="shared" si="11"/>
        <v>0</v>
      </c>
      <c r="CM17" s="375">
        <f t="shared" si="12"/>
        <v>0</v>
      </c>
      <c r="CN17" s="375">
        <f t="shared" si="13"/>
        <v>0</v>
      </c>
      <c r="CO17" s="470">
        <f t="shared" si="14"/>
        <v>0</v>
      </c>
      <c r="CP17" s="237">
        <f t="shared" si="15"/>
        <v>0</v>
      </c>
      <c r="CQ17" s="375">
        <f t="shared" si="16"/>
        <v>0</v>
      </c>
      <c r="CR17" s="375">
        <f t="shared" si="17"/>
        <v>0</v>
      </c>
      <c r="CS17" s="471">
        <f t="shared" si="18"/>
        <v>0</v>
      </c>
      <c r="CT17" s="375">
        <f t="shared" si="19"/>
        <v>0</v>
      </c>
      <c r="CU17" s="375">
        <f t="shared" si="20"/>
        <v>0</v>
      </c>
      <c r="CV17" s="375">
        <f t="shared" si="21"/>
        <v>0</v>
      </c>
      <c r="CW17" s="375">
        <f t="shared" si="22"/>
        <v>0</v>
      </c>
      <c r="CX17" s="375">
        <f t="shared" si="23"/>
        <v>0</v>
      </c>
      <c r="CY17" s="458">
        <f t="shared" si="24"/>
        <v>0</v>
      </c>
      <c r="CZ17" s="375">
        <f t="shared" si="25"/>
        <v>0</v>
      </c>
      <c r="DA17" s="375">
        <f t="shared" si="26"/>
        <v>0</v>
      </c>
      <c r="DB17" s="237">
        <f t="shared" si="27"/>
        <v>0</v>
      </c>
      <c r="DC17" s="471">
        <f t="shared" si="28"/>
        <v>0</v>
      </c>
      <c r="DD17" s="237">
        <f t="shared" si="29"/>
        <v>0</v>
      </c>
      <c r="DE17" s="237">
        <f t="shared" si="30"/>
        <v>0</v>
      </c>
      <c r="DF17" s="237">
        <f t="shared" si="31"/>
        <v>0</v>
      </c>
      <c r="DG17" s="375">
        <f t="shared" si="32"/>
        <v>0</v>
      </c>
      <c r="DH17" s="375">
        <f t="shared" si="33"/>
        <v>0</v>
      </c>
      <c r="DI17" s="458">
        <f t="shared" si="34"/>
        <v>0</v>
      </c>
      <c r="DJ17" s="375">
        <f t="shared" si="35"/>
        <v>0</v>
      </c>
      <c r="DK17" s="375">
        <f t="shared" si="36"/>
        <v>0</v>
      </c>
      <c r="DL17" s="375">
        <f t="shared" si="37"/>
        <v>0</v>
      </c>
      <c r="DM17" s="459">
        <f t="shared" si="38"/>
        <v>0</v>
      </c>
      <c r="DN17" s="237">
        <f t="shared" si="39"/>
        <v>0</v>
      </c>
      <c r="DO17" s="237">
        <f t="shared" si="69"/>
        <v>0</v>
      </c>
      <c r="DP17" s="375">
        <f t="shared" si="40"/>
        <v>0</v>
      </c>
      <c r="DQ17" s="375">
        <f t="shared" si="41"/>
        <v>0</v>
      </c>
      <c r="DR17" s="375">
        <f t="shared" si="42"/>
        <v>0</v>
      </c>
      <c r="DS17" s="458">
        <f t="shared" si="43"/>
        <v>0</v>
      </c>
      <c r="DT17" s="237">
        <f t="shared" si="44"/>
        <v>0</v>
      </c>
      <c r="DU17" s="375">
        <f t="shared" si="45"/>
        <v>0</v>
      </c>
      <c r="DV17" s="375">
        <f t="shared" si="46"/>
        <v>0</v>
      </c>
      <c r="DW17" s="459">
        <f t="shared" si="47"/>
        <v>0</v>
      </c>
      <c r="DX17" s="237">
        <f t="shared" si="48"/>
        <v>0</v>
      </c>
      <c r="DY17" s="237">
        <f t="shared" si="49"/>
        <v>0</v>
      </c>
      <c r="DZ17" s="375">
        <f t="shared" si="50"/>
        <v>0</v>
      </c>
      <c r="EA17" s="375">
        <f t="shared" si="51"/>
        <v>0</v>
      </c>
      <c r="EB17" s="375">
        <f t="shared" si="52"/>
        <v>0</v>
      </c>
      <c r="EC17" s="458">
        <f t="shared" si="53"/>
        <v>0</v>
      </c>
      <c r="ED17" s="375">
        <f t="shared" si="54"/>
        <v>0</v>
      </c>
      <c r="EE17" s="375">
        <f t="shared" si="55"/>
        <v>0</v>
      </c>
      <c r="EF17" s="375">
        <f t="shared" si="56"/>
        <v>0</v>
      </c>
      <c r="EG17" s="459">
        <f t="shared" si="57"/>
        <v>0</v>
      </c>
      <c r="EH17" s="375">
        <f t="shared" si="58"/>
        <v>0</v>
      </c>
      <c r="EI17" s="375">
        <f t="shared" si="59"/>
        <v>0</v>
      </c>
      <c r="EJ17" s="375">
        <f t="shared" si="60"/>
        <v>0</v>
      </c>
      <c r="EK17" s="237">
        <f t="shared" si="61"/>
        <v>0</v>
      </c>
      <c r="EL17" s="375">
        <f t="shared" si="62"/>
        <v>0</v>
      </c>
      <c r="EM17" s="458">
        <f t="shared" si="63"/>
        <v>0</v>
      </c>
      <c r="EN17" s="375">
        <f t="shared" si="64"/>
        <v>0</v>
      </c>
      <c r="EO17" s="375">
        <f t="shared" si="65"/>
        <v>0</v>
      </c>
      <c r="EP17" s="375">
        <f t="shared" si="66"/>
        <v>0</v>
      </c>
      <c r="EQ17" s="459">
        <f t="shared" si="67"/>
        <v>0</v>
      </c>
      <c r="ER17" s="375">
        <f t="shared" si="70"/>
        <v>0</v>
      </c>
      <c r="ES17" s="341">
        <f t="shared" si="71"/>
        <v>0</v>
      </c>
      <c r="ET17" s="228"/>
      <c r="EV17" s="347"/>
    </row>
    <row r="18" spans="2:152">
      <c r="B18" s="14">
        <v>8</v>
      </c>
      <c r="C18" s="402" t="s">
        <v>129</v>
      </c>
      <c r="D18" s="232">
        <f>+①入力・結果!L23</f>
        <v>0</v>
      </c>
      <c r="E18" s="731" t="s">
        <v>85</v>
      </c>
      <c r="F18" s="732" t="s">
        <v>534</v>
      </c>
      <c r="G18" s="73">
        <v>1.3998379328599308E-2</v>
      </c>
      <c r="H18" s="79">
        <v>1.270328313197825E-2</v>
      </c>
      <c r="I18" s="80">
        <v>1.4436708116576678E-2</v>
      </c>
      <c r="J18" s="80">
        <v>1.4149354989527373E-2</v>
      </c>
      <c r="K18" s="560">
        <v>1.4194571218522625E-2</v>
      </c>
      <c r="L18" s="627">
        <v>1.209217891180475E-2</v>
      </c>
      <c r="M18" s="80">
        <v>1.4843515738244509E-2</v>
      </c>
      <c r="N18" s="560">
        <v>1.5510193176049377E-2</v>
      </c>
      <c r="O18" s="80">
        <v>1.5563480789894177E-2</v>
      </c>
      <c r="P18" s="628">
        <v>1.551878870461054E-2</v>
      </c>
      <c r="Q18" s="560">
        <v>1.8785305379686847E-2</v>
      </c>
      <c r="R18" s="80">
        <v>1.3734181913306226E-2</v>
      </c>
      <c r="S18" s="560">
        <v>1.3165797462231052E-2</v>
      </c>
      <c r="T18" s="560">
        <v>1.3968743884118307E-2</v>
      </c>
      <c r="U18" s="560">
        <v>1.4349535100320457E-2</v>
      </c>
      <c r="V18" s="432">
        <v>1.0890923572487143E-2</v>
      </c>
      <c r="W18" s="80">
        <v>8.299435872412499E-3</v>
      </c>
      <c r="X18" s="560">
        <v>6.0465462947435107E-3</v>
      </c>
      <c r="Y18" s="560">
        <v>8.5840142447091341E-3</v>
      </c>
      <c r="Z18" s="433">
        <v>1.1066929339767363E-2</v>
      </c>
      <c r="AA18" s="560">
        <v>7.4102437046713815E-3</v>
      </c>
      <c r="AB18" s="560">
        <v>1.0854623422117534E-2</v>
      </c>
      <c r="AC18" s="560">
        <v>6.0790761344907338E-3</v>
      </c>
      <c r="AD18" s="560">
        <v>1.0846932054801247E-2</v>
      </c>
      <c r="AE18" s="560">
        <v>1.4720438630119086E-2</v>
      </c>
      <c r="AF18" s="627">
        <v>9.0512957081647031E-3</v>
      </c>
      <c r="AG18" s="560">
        <v>1.1687076392404379E-2</v>
      </c>
      <c r="AH18" s="560">
        <v>6.7763430335428983E-3</v>
      </c>
      <c r="AI18" s="80">
        <v>1.4851584891582189E-2</v>
      </c>
      <c r="AJ18" s="433">
        <v>1.5686710729780666E-2</v>
      </c>
      <c r="AK18" s="80">
        <v>1.25245809968039E-2</v>
      </c>
      <c r="AL18" s="80">
        <v>1.2438553931964053E-2</v>
      </c>
      <c r="AM18" s="80">
        <v>9.3559673062314757E-3</v>
      </c>
      <c r="AN18" s="560">
        <v>5.8657608075959253E-3</v>
      </c>
      <c r="AO18" s="763">
        <v>3.9604411111996266E-2</v>
      </c>
      <c r="AP18" s="764">
        <v>1.5876210915462013E-2</v>
      </c>
      <c r="AQ18" s="560">
        <v>1.1275748696602118E-2</v>
      </c>
      <c r="AR18" s="763">
        <v>4.2940972717455533E-3</v>
      </c>
      <c r="AS18" s="560">
        <v>1.3250883392226151E-2</v>
      </c>
      <c r="AT18" s="765">
        <v>1.6536752385808991E-2</v>
      </c>
      <c r="AU18" s="80">
        <v>2.5400570857637125E-2</v>
      </c>
      <c r="AV18" s="80">
        <v>2.6934772797594063E-2</v>
      </c>
      <c r="AW18" s="560">
        <v>2.8984297900415776E-2</v>
      </c>
      <c r="AX18" s="560">
        <v>1.3197345155421161E-2</v>
      </c>
      <c r="AY18" s="560">
        <v>9.1785222579164757E-4</v>
      </c>
      <c r="AZ18" s="627">
        <v>1.4392488726913335E-2</v>
      </c>
      <c r="BA18" s="80">
        <v>1.0305880071743663E-2</v>
      </c>
      <c r="BB18" s="560">
        <v>1.0449333159769475E-2</v>
      </c>
      <c r="BC18" s="560">
        <v>9.6556163501770181E-3</v>
      </c>
      <c r="BD18" s="628">
        <v>1.770002998252742E-2</v>
      </c>
      <c r="BE18" s="80">
        <v>1.9201001440243361E-2</v>
      </c>
      <c r="BF18" s="80">
        <v>7.1101940664733436E-3</v>
      </c>
      <c r="BG18" s="560">
        <v>8.1140796510517591E-3</v>
      </c>
      <c r="BH18" s="560">
        <v>4.7296491656399226E-3</v>
      </c>
      <c r="BI18" s="560">
        <v>7.5074221104956037E-3</v>
      </c>
      <c r="BJ18" s="627">
        <v>4.5242954436010918E-3</v>
      </c>
      <c r="BK18" s="560">
        <v>4.9166373615602416E-2</v>
      </c>
      <c r="BL18" s="560">
        <v>2.1186858505885864E-2</v>
      </c>
      <c r="BM18" s="560">
        <v>4.078980857590655E-3</v>
      </c>
      <c r="BN18" s="628">
        <v>1.8701480608070142E-2</v>
      </c>
      <c r="BO18" s="560">
        <v>3.0013888323929171E-2</v>
      </c>
      <c r="BP18" s="560">
        <v>1.1064502284621937E-2</v>
      </c>
      <c r="BQ18" s="560">
        <v>1.3448042257230456E-2</v>
      </c>
      <c r="BR18" s="80">
        <v>1.367345457340376E-2</v>
      </c>
      <c r="BS18" s="560">
        <v>1.3684281879912033E-2</v>
      </c>
      <c r="BT18" s="627">
        <v>7.5914598358184007E-3</v>
      </c>
      <c r="BU18" s="560">
        <v>2.0316474665887901E-2</v>
      </c>
      <c r="BV18" s="560">
        <v>1.5435282017084068E-2</v>
      </c>
      <c r="BW18" s="560">
        <v>1.2446786676641751E-2</v>
      </c>
      <c r="BX18" s="628">
        <v>1.6787868173649408E-2</v>
      </c>
      <c r="BY18" s="560">
        <v>1.6017143128758207E-2</v>
      </c>
      <c r="BZ18" s="236">
        <f t="shared" si="68"/>
        <v>0</v>
      </c>
      <c r="CA18" s="237">
        <f t="shared" si="0"/>
        <v>0</v>
      </c>
      <c r="CB18" s="237">
        <f t="shared" si="1"/>
        <v>0</v>
      </c>
      <c r="CC18" s="237">
        <f t="shared" si="2"/>
        <v>0</v>
      </c>
      <c r="CD18" s="375">
        <f t="shared" si="3"/>
        <v>0</v>
      </c>
      <c r="CE18" s="458">
        <f t="shared" si="4"/>
        <v>0</v>
      </c>
      <c r="CF18" s="237">
        <f t="shared" si="5"/>
        <v>0</v>
      </c>
      <c r="CG18" s="375">
        <f t="shared" si="6"/>
        <v>0</v>
      </c>
      <c r="CH18" s="237">
        <f t="shared" si="7"/>
        <v>0</v>
      </c>
      <c r="CI18" s="459">
        <f t="shared" si="8"/>
        <v>0</v>
      </c>
      <c r="CJ18" s="375">
        <f t="shared" si="9"/>
        <v>0</v>
      </c>
      <c r="CK18" s="237">
        <f t="shared" si="10"/>
        <v>0</v>
      </c>
      <c r="CL18" s="375">
        <f t="shared" si="11"/>
        <v>0</v>
      </c>
      <c r="CM18" s="375">
        <f t="shared" si="12"/>
        <v>0</v>
      </c>
      <c r="CN18" s="375">
        <f t="shared" si="13"/>
        <v>0</v>
      </c>
      <c r="CO18" s="470">
        <f t="shared" si="14"/>
        <v>0</v>
      </c>
      <c r="CP18" s="237">
        <f t="shared" si="15"/>
        <v>0</v>
      </c>
      <c r="CQ18" s="375">
        <f t="shared" si="16"/>
        <v>0</v>
      </c>
      <c r="CR18" s="375">
        <f t="shared" si="17"/>
        <v>0</v>
      </c>
      <c r="CS18" s="471">
        <f t="shared" si="18"/>
        <v>0</v>
      </c>
      <c r="CT18" s="375">
        <f t="shared" si="19"/>
        <v>0</v>
      </c>
      <c r="CU18" s="375">
        <f t="shared" si="20"/>
        <v>0</v>
      </c>
      <c r="CV18" s="375">
        <f t="shared" si="21"/>
        <v>0</v>
      </c>
      <c r="CW18" s="375">
        <f t="shared" si="22"/>
        <v>0</v>
      </c>
      <c r="CX18" s="375">
        <f t="shared" si="23"/>
        <v>0</v>
      </c>
      <c r="CY18" s="458">
        <f t="shared" si="24"/>
        <v>0</v>
      </c>
      <c r="CZ18" s="375">
        <f t="shared" si="25"/>
        <v>0</v>
      </c>
      <c r="DA18" s="375">
        <f t="shared" si="26"/>
        <v>0</v>
      </c>
      <c r="DB18" s="237">
        <f t="shared" si="27"/>
        <v>0</v>
      </c>
      <c r="DC18" s="471">
        <f t="shared" si="28"/>
        <v>0</v>
      </c>
      <c r="DD18" s="237">
        <f t="shared" si="29"/>
        <v>0</v>
      </c>
      <c r="DE18" s="237">
        <f t="shared" si="30"/>
        <v>0</v>
      </c>
      <c r="DF18" s="237">
        <f t="shared" si="31"/>
        <v>0</v>
      </c>
      <c r="DG18" s="375">
        <f t="shared" si="32"/>
        <v>0</v>
      </c>
      <c r="DH18" s="375">
        <f t="shared" si="33"/>
        <v>0</v>
      </c>
      <c r="DI18" s="458">
        <f t="shared" si="34"/>
        <v>0</v>
      </c>
      <c r="DJ18" s="375">
        <f t="shared" si="35"/>
        <v>0</v>
      </c>
      <c r="DK18" s="375">
        <f t="shared" si="36"/>
        <v>0</v>
      </c>
      <c r="DL18" s="375">
        <f t="shared" si="37"/>
        <v>0</v>
      </c>
      <c r="DM18" s="459">
        <f t="shared" si="38"/>
        <v>0</v>
      </c>
      <c r="DN18" s="237">
        <f t="shared" si="39"/>
        <v>0</v>
      </c>
      <c r="DO18" s="237">
        <f t="shared" si="69"/>
        <v>0</v>
      </c>
      <c r="DP18" s="375">
        <f t="shared" si="40"/>
        <v>0</v>
      </c>
      <c r="DQ18" s="375">
        <f t="shared" si="41"/>
        <v>0</v>
      </c>
      <c r="DR18" s="375">
        <f t="shared" si="42"/>
        <v>0</v>
      </c>
      <c r="DS18" s="458">
        <f t="shared" si="43"/>
        <v>0</v>
      </c>
      <c r="DT18" s="237">
        <f t="shared" si="44"/>
        <v>0</v>
      </c>
      <c r="DU18" s="375">
        <f t="shared" si="45"/>
        <v>0</v>
      </c>
      <c r="DV18" s="375">
        <f t="shared" si="46"/>
        <v>0</v>
      </c>
      <c r="DW18" s="459">
        <f t="shared" si="47"/>
        <v>0</v>
      </c>
      <c r="DX18" s="237">
        <f t="shared" si="48"/>
        <v>0</v>
      </c>
      <c r="DY18" s="237">
        <f t="shared" si="49"/>
        <v>0</v>
      </c>
      <c r="DZ18" s="375">
        <f t="shared" si="50"/>
        <v>0</v>
      </c>
      <c r="EA18" s="375">
        <f t="shared" si="51"/>
        <v>0</v>
      </c>
      <c r="EB18" s="375">
        <f t="shared" si="52"/>
        <v>0</v>
      </c>
      <c r="EC18" s="458">
        <f t="shared" si="53"/>
        <v>0</v>
      </c>
      <c r="ED18" s="375">
        <f t="shared" si="54"/>
        <v>0</v>
      </c>
      <c r="EE18" s="375">
        <f t="shared" si="55"/>
        <v>0</v>
      </c>
      <c r="EF18" s="375">
        <f t="shared" si="56"/>
        <v>0</v>
      </c>
      <c r="EG18" s="459">
        <f t="shared" si="57"/>
        <v>0</v>
      </c>
      <c r="EH18" s="375">
        <f t="shared" si="58"/>
        <v>0</v>
      </c>
      <c r="EI18" s="375">
        <f t="shared" si="59"/>
        <v>0</v>
      </c>
      <c r="EJ18" s="375">
        <f t="shared" si="60"/>
        <v>0</v>
      </c>
      <c r="EK18" s="237">
        <f t="shared" si="61"/>
        <v>0</v>
      </c>
      <c r="EL18" s="375">
        <f t="shared" si="62"/>
        <v>0</v>
      </c>
      <c r="EM18" s="458">
        <f t="shared" si="63"/>
        <v>0</v>
      </c>
      <c r="EN18" s="375">
        <f t="shared" si="64"/>
        <v>0</v>
      </c>
      <c r="EO18" s="375">
        <f t="shared" si="65"/>
        <v>0</v>
      </c>
      <c r="EP18" s="375">
        <f t="shared" si="66"/>
        <v>0</v>
      </c>
      <c r="EQ18" s="459">
        <f t="shared" si="67"/>
        <v>0</v>
      </c>
      <c r="ER18" s="375">
        <f t="shared" si="70"/>
        <v>0</v>
      </c>
      <c r="ES18" s="341">
        <f t="shared" si="71"/>
        <v>0</v>
      </c>
      <c r="ET18" s="228"/>
      <c r="EV18" s="347"/>
    </row>
    <row r="19" spans="2:152">
      <c r="B19" s="3">
        <v>9</v>
      </c>
      <c r="C19" s="400" t="s">
        <v>208</v>
      </c>
      <c r="D19" s="231">
        <f>+①入力・結果!L24</f>
        <v>0</v>
      </c>
      <c r="E19" s="731" t="s">
        <v>86</v>
      </c>
      <c r="F19" s="732" t="s">
        <v>489</v>
      </c>
      <c r="G19" s="73">
        <v>5.1655125455105928E-2</v>
      </c>
      <c r="H19" s="79">
        <v>4.5665846588619566E-2</v>
      </c>
      <c r="I19" s="80">
        <v>4.3999593233696781E-2</v>
      </c>
      <c r="J19" s="80">
        <v>4.1689662924833386E-2</v>
      </c>
      <c r="K19" s="560">
        <v>4.1804984553432775E-2</v>
      </c>
      <c r="L19" s="627">
        <v>3.644294286722808E-2</v>
      </c>
      <c r="M19" s="80">
        <v>4.7269776039140524E-2</v>
      </c>
      <c r="N19" s="560">
        <v>3.1795228043925511E-2</v>
      </c>
      <c r="O19" s="80">
        <v>5.4136969731235655E-2</v>
      </c>
      <c r="P19" s="628">
        <v>5.3364407022555599E-2</v>
      </c>
      <c r="Q19" s="560">
        <v>0.10983053417750313</v>
      </c>
      <c r="R19" s="80">
        <v>3.7746671647105483E-2</v>
      </c>
      <c r="S19" s="560">
        <v>3.5234712374409241E-2</v>
      </c>
      <c r="T19" s="560">
        <v>3.8783311753091375E-2</v>
      </c>
      <c r="U19" s="560">
        <v>2.6283801916428561E-2</v>
      </c>
      <c r="V19" s="432">
        <v>4.7407975739381755E-2</v>
      </c>
      <c r="W19" s="80">
        <v>5.0811188095121168E-2</v>
      </c>
      <c r="X19" s="560">
        <v>8.8145415245868039E-2</v>
      </c>
      <c r="Y19" s="560">
        <v>4.6095238543565578E-2</v>
      </c>
      <c r="Z19" s="433">
        <v>4.7176840163522311E-2</v>
      </c>
      <c r="AA19" s="560">
        <v>5.4003934111146151E-2</v>
      </c>
      <c r="AB19" s="560">
        <v>3.7472972156791691E-2</v>
      </c>
      <c r="AC19" s="560">
        <v>6.1827478130250781E-2</v>
      </c>
      <c r="AD19" s="560">
        <v>4.6746329470191902E-2</v>
      </c>
      <c r="AE19" s="560">
        <v>4.6020168800608448E-2</v>
      </c>
      <c r="AF19" s="627">
        <v>5.3095027838717598E-2</v>
      </c>
      <c r="AG19" s="560">
        <v>4.3119032500550609E-2</v>
      </c>
      <c r="AH19" s="560">
        <v>2.2557693031660577E-2</v>
      </c>
      <c r="AI19" s="80">
        <v>5.9977704245824527E-2</v>
      </c>
      <c r="AJ19" s="433">
        <v>6.9911204085315815E-2</v>
      </c>
      <c r="AK19" s="80">
        <v>6.4702305597342094E-2</v>
      </c>
      <c r="AL19" s="80">
        <v>6.4074045304595831E-2</v>
      </c>
      <c r="AM19" s="80">
        <v>6.3806582361846761E-2</v>
      </c>
      <c r="AN19" s="560">
        <v>9.2466864823338393E-2</v>
      </c>
      <c r="AO19" s="763">
        <v>0.10256176808658345</v>
      </c>
      <c r="AP19" s="764">
        <v>4.979743655894469E-2</v>
      </c>
      <c r="AQ19" s="560">
        <v>2.1855547694581402E-2</v>
      </c>
      <c r="AR19" s="763">
        <v>0.13065924326086517</v>
      </c>
      <c r="AS19" s="560">
        <v>5.399734982332155E-2</v>
      </c>
      <c r="AT19" s="765">
        <v>5.0484446710861802E-2</v>
      </c>
      <c r="AU19" s="80">
        <v>6.519870443403071E-2</v>
      </c>
      <c r="AV19" s="80">
        <v>6.4717753458241947E-2</v>
      </c>
      <c r="AW19" s="560">
        <v>7.0577672155114013E-2</v>
      </c>
      <c r="AX19" s="560">
        <v>2.1602644594213672E-2</v>
      </c>
      <c r="AY19" s="560">
        <v>4.4056906837999085E-3</v>
      </c>
      <c r="AZ19" s="627">
        <v>2.8414355426524183E-2</v>
      </c>
      <c r="BA19" s="80">
        <v>6.9930680110524029E-2</v>
      </c>
      <c r="BB19" s="560">
        <v>7.0944226832183474E-2</v>
      </c>
      <c r="BC19" s="560">
        <v>6.5336337302864492E-2</v>
      </c>
      <c r="BD19" s="628">
        <v>0.1024988885787248</v>
      </c>
      <c r="BE19" s="80">
        <v>7.2191911196702055E-2</v>
      </c>
      <c r="BF19" s="80">
        <v>7.6262529697729342E-2</v>
      </c>
      <c r="BG19" s="560">
        <v>6.5570517190172858E-2</v>
      </c>
      <c r="BH19" s="560">
        <v>4.8392316733192144E-2</v>
      </c>
      <c r="BI19" s="560">
        <v>0.11151365554582369</v>
      </c>
      <c r="BJ19" s="627">
        <v>0.10938109105918503</v>
      </c>
      <c r="BK19" s="560">
        <v>5.9699015778327875E-2</v>
      </c>
      <c r="BL19" s="560">
        <v>9.7455305264760844E-2</v>
      </c>
      <c r="BM19" s="560">
        <v>1.8834308984474423E-2</v>
      </c>
      <c r="BN19" s="628">
        <v>3.9096441317749094E-2</v>
      </c>
      <c r="BO19" s="560">
        <v>5.380418044361282E-2</v>
      </c>
      <c r="BP19" s="560">
        <v>8.4627504370977685E-2</v>
      </c>
      <c r="BQ19" s="560">
        <v>8.3923966137236614E-2</v>
      </c>
      <c r="BR19" s="80">
        <v>4.5964298371841787E-2</v>
      </c>
      <c r="BS19" s="560">
        <v>4.201814316124837E-2</v>
      </c>
      <c r="BT19" s="627">
        <v>2.0946406417276436E-2</v>
      </c>
      <c r="BU19" s="560">
        <v>1.562853036788835E-2</v>
      </c>
      <c r="BV19" s="560">
        <v>5.1747401079975247E-2</v>
      </c>
      <c r="BW19" s="560">
        <v>0.11108095045781664</v>
      </c>
      <c r="BX19" s="628">
        <v>5.998148367503995E-2</v>
      </c>
      <c r="BY19" s="560">
        <v>5.1304037191141669E-2</v>
      </c>
      <c r="BZ19" s="236">
        <f t="shared" si="68"/>
        <v>0</v>
      </c>
      <c r="CA19" s="237">
        <f t="shared" si="0"/>
        <v>0</v>
      </c>
      <c r="CB19" s="237">
        <f t="shared" si="1"/>
        <v>0</v>
      </c>
      <c r="CC19" s="237">
        <f t="shared" si="2"/>
        <v>0</v>
      </c>
      <c r="CD19" s="375">
        <f t="shared" si="3"/>
        <v>0</v>
      </c>
      <c r="CE19" s="458">
        <f t="shared" si="4"/>
        <v>0</v>
      </c>
      <c r="CF19" s="237">
        <f t="shared" si="5"/>
        <v>0</v>
      </c>
      <c r="CG19" s="375">
        <f t="shared" si="6"/>
        <v>0</v>
      </c>
      <c r="CH19" s="237">
        <f t="shared" si="7"/>
        <v>0</v>
      </c>
      <c r="CI19" s="459">
        <f t="shared" si="8"/>
        <v>0</v>
      </c>
      <c r="CJ19" s="375">
        <f t="shared" si="9"/>
        <v>0</v>
      </c>
      <c r="CK19" s="237">
        <f t="shared" si="10"/>
        <v>0</v>
      </c>
      <c r="CL19" s="375">
        <f t="shared" si="11"/>
        <v>0</v>
      </c>
      <c r="CM19" s="375">
        <f t="shared" si="12"/>
        <v>0</v>
      </c>
      <c r="CN19" s="375">
        <f t="shared" si="13"/>
        <v>0</v>
      </c>
      <c r="CO19" s="470">
        <f t="shared" si="14"/>
        <v>0</v>
      </c>
      <c r="CP19" s="237">
        <f t="shared" si="15"/>
        <v>0</v>
      </c>
      <c r="CQ19" s="375">
        <f t="shared" si="16"/>
        <v>0</v>
      </c>
      <c r="CR19" s="375">
        <f t="shared" si="17"/>
        <v>0</v>
      </c>
      <c r="CS19" s="471">
        <f t="shared" si="18"/>
        <v>0</v>
      </c>
      <c r="CT19" s="375">
        <f t="shared" si="19"/>
        <v>0</v>
      </c>
      <c r="CU19" s="375">
        <f t="shared" si="20"/>
        <v>0</v>
      </c>
      <c r="CV19" s="375">
        <f t="shared" si="21"/>
        <v>0</v>
      </c>
      <c r="CW19" s="375">
        <f t="shared" si="22"/>
        <v>0</v>
      </c>
      <c r="CX19" s="375">
        <f t="shared" si="23"/>
        <v>0</v>
      </c>
      <c r="CY19" s="458">
        <f t="shared" si="24"/>
        <v>0</v>
      </c>
      <c r="CZ19" s="375">
        <f t="shared" si="25"/>
        <v>0</v>
      </c>
      <c r="DA19" s="375">
        <f t="shared" si="26"/>
        <v>0</v>
      </c>
      <c r="DB19" s="237">
        <f t="shared" si="27"/>
        <v>0</v>
      </c>
      <c r="DC19" s="471">
        <f t="shared" si="28"/>
        <v>0</v>
      </c>
      <c r="DD19" s="237">
        <f t="shared" si="29"/>
        <v>0</v>
      </c>
      <c r="DE19" s="237">
        <f t="shared" si="30"/>
        <v>0</v>
      </c>
      <c r="DF19" s="237">
        <f t="shared" si="31"/>
        <v>0</v>
      </c>
      <c r="DG19" s="375">
        <f t="shared" si="32"/>
        <v>0</v>
      </c>
      <c r="DH19" s="375">
        <f t="shared" si="33"/>
        <v>0</v>
      </c>
      <c r="DI19" s="458">
        <f t="shared" si="34"/>
        <v>0</v>
      </c>
      <c r="DJ19" s="375">
        <f t="shared" si="35"/>
        <v>0</v>
      </c>
      <c r="DK19" s="375">
        <f t="shared" si="36"/>
        <v>0</v>
      </c>
      <c r="DL19" s="375">
        <f t="shared" si="37"/>
        <v>0</v>
      </c>
      <c r="DM19" s="459">
        <f t="shared" si="38"/>
        <v>0</v>
      </c>
      <c r="DN19" s="237">
        <f t="shared" si="39"/>
        <v>0</v>
      </c>
      <c r="DO19" s="237">
        <f t="shared" si="69"/>
        <v>0</v>
      </c>
      <c r="DP19" s="375">
        <f t="shared" si="40"/>
        <v>0</v>
      </c>
      <c r="DQ19" s="375">
        <f t="shared" si="41"/>
        <v>0</v>
      </c>
      <c r="DR19" s="375">
        <f t="shared" si="42"/>
        <v>0</v>
      </c>
      <c r="DS19" s="458">
        <f t="shared" si="43"/>
        <v>0</v>
      </c>
      <c r="DT19" s="237">
        <f t="shared" si="44"/>
        <v>0</v>
      </c>
      <c r="DU19" s="375">
        <f t="shared" si="45"/>
        <v>0</v>
      </c>
      <c r="DV19" s="375">
        <f t="shared" si="46"/>
        <v>0</v>
      </c>
      <c r="DW19" s="459">
        <f t="shared" si="47"/>
        <v>0</v>
      </c>
      <c r="DX19" s="237">
        <f t="shared" si="48"/>
        <v>0</v>
      </c>
      <c r="DY19" s="237">
        <f t="shared" si="49"/>
        <v>0</v>
      </c>
      <c r="DZ19" s="375">
        <f t="shared" si="50"/>
        <v>0</v>
      </c>
      <c r="EA19" s="375">
        <f t="shared" si="51"/>
        <v>0</v>
      </c>
      <c r="EB19" s="375">
        <f t="shared" si="52"/>
        <v>0</v>
      </c>
      <c r="EC19" s="458">
        <f t="shared" si="53"/>
        <v>0</v>
      </c>
      <c r="ED19" s="375">
        <f t="shared" si="54"/>
        <v>0</v>
      </c>
      <c r="EE19" s="375">
        <f t="shared" si="55"/>
        <v>0</v>
      </c>
      <c r="EF19" s="375">
        <f t="shared" si="56"/>
        <v>0</v>
      </c>
      <c r="EG19" s="459">
        <f t="shared" si="57"/>
        <v>0</v>
      </c>
      <c r="EH19" s="375">
        <f t="shared" si="58"/>
        <v>0</v>
      </c>
      <c r="EI19" s="375">
        <f t="shared" si="59"/>
        <v>0</v>
      </c>
      <c r="EJ19" s="375">
        <f t="shared" si="60"/>
        <v>0</v>
      </c>
      <c r="EK19" s="237">
        <f t="shared" si="61"/>
        <v>0</v>
      </c>
      <c r="EL19" s="375">
        <f t="shared" si="62"/>
        <v>0</v>
      </c>
      <c r="EM19" s="458">
        <f t="shared" si="63"/>
        <v>0</v>
      </c>
      <c r="EN19" s="375">
        <f t="shared" si="64"/>
        <v>0</v>
      </c>
      <c r="EO19" s="375">
        <f t="shared" si="65"/>
        <v>0</v>
      </c>
      <c r="EP19" s="375">
        <f t="shared" si="66"/>
        <v>0</v>
      </c>
      <c r="EQ19" s="459">
        <f t="shared" si="67"/>
        <v>0</v>
      </c>
      <c r="ER19" s="375">
        <f t="shared" si="70"/>
        <v>0</v>
      </c>
      <c r="ES19" s="341">
        <f t="shared" si="71"/>
        <v>0</v>
      </c>
      <c r="ET19" s="228"/>
      <c r="EV19" s="347"/>
    </row>
    <row r="20" spans="2:152">
      <c r="B20" s="14">
        <v>10</v>
      </c>
      <c r="C20" s="402" t="s">
        <v>131</v>
      </c>
      <c r="D20" s="232">
        <f>+①入力・結果!L25</f>
        <v>0</v>
      </c>
      <c r="E20" s="735" t="s">
        <v>87</v>
      </c>
      <c r="F20" s="736" t="s">
        <v>36</v>
      </c>
      <c r="G20" s="421">
        <v>1.9810750936042187E-2</v>
      </c>
      <c r="H20" s="422">
        <v>1.8392826350715059E-2</v>
      </c>
      <c r="I20" s="423">
        <v>1.8571106245451687E-2</v>
      </c>
      <c r="J20" s="423">
        <v>8.5226690416121201E-3</v>
      </c>
      <c r="K20" s="586">
        <v>8.5585941556746634E-3</v>
      </c>
      <c r="L20" s="640">
        <v>6.8882053350814371E-3</v>
      </c>
      <c r="M20" s="423">
        <v>3.2796741728691202E-2</v>
      </c>
      <c r="N20" s="586">
        <v>2.3365484810430975E-2</v>
      </c>
      <c r="O20" s="423">
        <v>2.7006110602924405E-2</v>
      </c>
      <c r="P20" s="641">
        <v>2.7209286976633995E-2</v>
      </c>
      <c r="Q20" s="586">
        <v>1.2359252378966524E-2</v>
      </c>
      <c r="R20" s="423">
        <v>4.2571637141953222E-2</v>
      </c>
      <c r="S20" s="586">
        <v>1.1317775525123586E-2</v>
      </c>
      <c r="T20" s="586">
        <v>5.5469539895035343E-2</v>
      </c>
      <c r="U20" s="586">
        <v>7.6720286674980655E-3</v>
      </c>
      <c r="V20" s="436">
        <v>1.8206428165410359E-2</v>
      </c>
      <c r="W20" s="423">
        <v>8.40392329369429E-3</v>
      </c>
      <c r="X20" s="586">
        <v>1.6509214228483053E-2</v>
      </c>
      <c r="Y20" s="586">
        <v>7.3800868287045495E-3</v>
      </c>
      <c r="Z20" s="437">
        <v>1.887218374324497E-2</v>
      </c>
      <c r="AA20" s="586">
        <v>2.0736669819961858E-2</v>
      </c>
      <c r="AB20" s="586">
        <v>1.9189466690825635E-2</v>
      </c>
      <c r="AC20" s="586">
        <v>2.5527947220523782E-2</v>
      </c>
      <c r="AD20" s="586">
        <v>2.2452719812474688E-2</v>
      </c>
      <c r="AE20" s="586">
        <v>2.4366422476506503E-2</v>
      </c>
      <c r="AF20" s="640">
        <v>1.8863156665056269E-2</v>
      </c>
      <c r="AG20" s="586">
        <v>1.5698811877414957E-2</v>
      </c>
      <c r="AH20" s="586">
        <v>1.0390392651432444E-2</v>
      </c>
      <c r="AI20" s="423">
        <v>2.4614202638958235E-2</v>
      </c>
      <c r="AJ20" s="437">
        <v>1.9165979008159965E-2</v>
      </c>
      <c r="AK20" s="423">
        <v>2.056106458008735E-2</v>
      </c>
      <c r="AL20" s="423">
        <v>2.0763976295273833E-2</v>
      </c>
      <c r="AM20" s="423">
        <v>1.3813570300685583E-2</v>
      </c>
      <c r="AN20" s="586">
        <v>1.6160895925439983E-2</v>
      </c>
      <c r="AO20" s="769">
        <v>4.7457009866961036E-3</v>
      </c>
      <c r="AP20" s="770">
        <v>4.9411871436712038E-2</v>
      </c>
      <c r="AQ20" s="586">
        <v>6.8483128595456045E-3</v>
      </c>
      <c r="AR20" s="769">
        <v>4.3654108681920982E-3</v>
      </c>
      <c r="AS20" s="586">
        <v>3.7544169611307418E-3</v>
      </c>
      <c r="AT20" s="771">
        <v>7.0080862533692723E-2</v>
      </c>
      <c r="AU20" s="423">
        <v>4.9989847643087858E-2</v>
      </c>
      <c r="AV20" s="423">
        <v>5.3001413055688583E-2</v>
      </c>
      <c r="AW20" s="586">
        <v>5.6936104593139504E-2</v>
      </c>
      <c r="AX20" s="586">
        <v>7.8159034415601052E-4</v>
      </c>
      <c r="AY20" s="586">
        <v>0.11638366223038091</v>
      </c>
      <c r="AZ20" s="640">
        <v>9.8832540613997166E-4</v>
      </c>
      <c r="BA20" s="423">
        <v>2.0359687818120125E-2</v>
      </c>
      <c r="BB20" s="586">
        <v>2.0661988331775204E-2</v>
      </c>
      <c r="BC20" s="586">
        <v>1.8989378822014805E-2</v>
      </c>
      <c r="BD20" s="641">
        <v>8.3537524683891112E-3</v>
      </c>
      <c r="BE20" s="423">
        <v>1.6712994987217712E-2</v>
      </c>
      <c r="BF20" s="423">
        <v>1.4994476487896072E-2</v>
      </c>
      <c r="BG20" s="586">
        <v>1.7077014774434841E-2</v>
      </c>
      <c r="BH20" s="586">
        <v>2.2853346808764326E-2</v>
      </c>
      <c r="BI20" s="586">
        <v>1.2034625140764168E-2</v>
      </c>
      <c r="BJ20" s="640">
        <v>5.9872962003256203E-3</v>
      </c>
      <c r="BK20" s="586">
        <v>1.0315110859283041E-2</v>
      </c>
      <c r="BL20" s="586">
        <v>2.6549103359266663E-2</v>
      </c>
      <c r="BM20" s="586">
        <v>1.7086174331221286E-2</v>
      </c>
      <c r="BN20" s="641">
        <v>5.7653501309677363E-2</v>
      </c>
      <c r="BO20" s="586">
        <v>1.2086909528319979E-3</v>
      </c>
      <c r="BP20" s="586">
        <v>2.6585913594340629E-3</v>
      </c>
      <c r="BQ20" s="586">
        <v>2.4707195754400554E-2</v>
      </c>
      <c r="BR20" s="423">
        <v>3.2300131089580728E-2</v>
      </c>
      <c r="BS20" s="586">
        <v>5.3203471160351505E-2</v>
      </c>
      <c r="BT20" s="640">
        <v>1.6460883159460891E-2</v>
      </c>
      <c r="BU20" s="586">
        <v>7.0903236218596531E-3</v>
      </c>
      <c r="BV20" s="586">
        <v>5.4531403204887308E-2</v>
      </c>
      <c r="BW20" s="586">
        <v>6.29953059724714E-3</v>
      </c>
      <c r="BX20" s="641">
        <v>3.4754807667851439E-2</v>
      </c>
      <c r="BY20" s="586">
        <v>1.3457238468545858E-2</v>
      </c>
      <c r="BZ20" s="424">
        <f t="shared" si="68"/>
        <v>0</v>
      </c>
      <c r="CA20" s="425">
        <f t="shared" si="0"/>
        <v>0</v>
      </c>
      <c r="CB20" s="425">
        <f t="shared" si="1"/>
        <v>0</v>
      </c>
      <c r="CC20" s="425">
        <f t="shared" si="2"/>
        <v>0</v>
      </c>
      <c r="CD20" s="426">
        <f t="shared" si="3"/>
        <v>0</v>
      </c>
      <c r="CE20" s="462">
        <f t="shared" si="4"/>
        <v>0</v>
      </c>
      <c r="CF20" s="425">
        <f t="shared" si="5"/>
        <v>0</v>
      </c>
      <c r="CG20" s="426">
        <f t="shared" si="6"/>
        <v>0</v>
      </c>
      <c r="CH20" s="425">
        <f t="shared" si="7"/>
        <v>0</v>
      </c>
      <c r="CI20" s="463">
        <f t="shared" si="8"/>
        <v>0</v>
      </c>
      <c r="CJ20" s="426">
        <f t="shared" si="9"/>
        <v>0</v>
      </c>
      <c r="CK20" s="425">
        <f t="shared" si="10"/>
        <v>0</v>
      </c>
      <c r="CL20" s="426">
        <f t="shared" si="11"/>
        <v>0</v>
      </c>
      <c r="CM20" s="426">
        <f t="shared" si="12"/>
        <v>0</v>
      </c>
      <c r="CN20" s="426">
        <f t="shared" si="13"/>
        <v>0</v>
      </c>
      <c r="CO20" s="474">
        <f t="shared" si="14"/>
        <v>0</v>
      </c>
      <c r="CP20" s="425">
        <f t="shared" si="15"/>
        <v>0</v>
      </c>
      <c r="CQ20" s="426">
        <f t="shared" si="16"/>
        <v>0</v>
      </c>
      <c r="CR20" s="426">
        <f t="shared" si="17"/>
        <v>0</v>
      </c>
      <c r="CS20" s="475">
        <f t="shared" si="18"/>
        <v>0</v>
      </c>
      <c r="CT20" s="426">
        <f t="shared" si="19"/>
        <v>0</v>
      </c>
      <c r="CU20" s="426">
        <f t="shared" si="20"/>
        <v>0</v>
      </c>
      <c r="CV20" s="426">
        <f t="shared" si="21"/>
        <v>0</v>
      </c>
      <c r="CW20" s="426">
        <f t="shared" si="22"/>
        <v>0</v>
      </c>
      <c r="CX20" s="426">
        <f t="shared" si="23"/>
        <v>0</v>
      </c>
      <c r="CY20" s="462">
        <f t="shared" si="24"/>
        <v>0</v>
      </c>
      <c r="CZ20" s="426">
        <f t="shared" si="25"/>
        <v>0</v>
      </c>
      <c r="DA20" s="426">
        <f t="shared" si="26"/>
        <v>0</v>
      </c>
      <c r="DB20" s="425">
        <f t="shared" si="27"/>
        <v>0</v>
      </c>
      <c r="DC20" s="475">
        <f t="shared" si="28"/>
        <v>0</v>
      </c>
      <c r="DD20" s="425">
        <f t="shared" si="29"/>
        <v>0</v>
      </c>
      <c r="DE20" s="425">
        <f t="shared" si="30"/>
        <v>0</v>
      </c>
      <c r="DF20" s="425">
        <f t="shared" si="31"/>
        <v>0</v>
      </c>
      <c r="DG20" s="426">
        <f t="shared" si="32"/>
        <v>0</v>
      </c>
      <c r="DH20" s="426">
        <f t="shared" si="33"/>
        <v>0</v>
      </c>
      <c r="DI20" s="462">
        <f t="shared" si="34"/>
        <v>0</v>
      </c>
      <c r="DJ20" s="426">
        <f t="shared" si="35"/>
        <v>0</v>
      </c>
      <c r="DK20" s="426">
        <f t="shared" si="36"/>
        <v>0</v>
      </c>
      <c r="DL20" s="426">
        <f t="shared" si="37"/>
        <v>0</v>
      </c>
      <c r="DM20" s="463">
        <f t="shared" si="38"/>
        <v>0</v>
      </c>
      <c r="DN20" s="425">
        <f t="shared" si="39"/>
        <v>0</v>
      </c>
      <c r="DO20" s="425">
        <f t="shared" si="69"/>
        <v>0</v>
      </c>
      <c r="DP20" s="426">
        <f t="shared" si="40"/>
        <v>0</v>
      </c>
      <c r="DQ20" s="426">
        <f t="shared" si="41"/>
        <v>0</v>
      </c>
      <c r="DR20" s="426">
        <f t="shared" si="42"/>
        <v>0</v>
      </c>
      <c r="DS20" s="462">
        <f t="shared" si="43"/>
        <v>0</v>
      </c>
      <c r="DT20" s="425">
        <f t="shared" si="44"/>
        <v>0</v>
      </c>
      <c r="DU20" s="426">
        <f t="shared" si="45"/>
        <v>0</v>
      </c>
      <c r="DV20" s="426">
        <f t="shared" si="46"/>
        <v>0</v>
      </c>
      <c r="DW20" s="463">
        <f t="shared" si="47"/>
        <v>0</v>
      </c>
      <c r="DX20" s="425">
        <f t="shared" si="48"/>
        <v>0</v>
      </c>
      <c r="DY20" s="425">
        <f t="shared" si="49"/>
        <v>0</v>
      </c>
      <c r="DZ20" s="426">
        <f t="shared" si="50"/>
        <v>0</v>
      </c>
      <c r="EA20" s="426">
        <f t="shared" si="51"/>
        <v>0</v>
      </c>
      <c r="EB20" s="426">
        <f t="shared" si="52"/>
        <v>0</v>
      </c>
      <c r="EC20" s="462">
        <f t="shared" si="53"/>
        <v>0</v>
      </c>
      <c r="ED20" s="426">
        <f t="shared" si="54"/>
        <v>0</v>
      </c>
      <c r="EE20" s="426">
        <f t="shared" si="55"/>
        <v>0</v>
      </c>
      <c r="EF20" s="426">
        <f t="shared" si="56"/>
        <v>0</v>
      </c>
      <c r="EG20" s="463">
        <f t="shared" si="57"/>
        <v>0</v>
      </c>
      <c r="EH20" s="426">
        <f t="shared" si="58"/>
        <v>0</v>
      </c>
      <c r="EI20" s="426">
        <f t="shared" si="59"/>
        <v>0</v>
      </c>
      <c r="EJ20" s="426">
        <f t="shared" si="60"/>
        <v>0</v>
      </c>
      <c r="EK20" s="425">
        <f t="shared" si="61"/>
        <v>0</v>
      </c>
      <c r="EL20" s="426">
        <f t="shared" si="62"/>
        <v>0</v>
      </c>
      <c r="EM20" s="462">
        <f t="shared" si="63"/>
        <v>0</v>
      </c>
      <c r="EN20" s="426">
        <f t="shared" si="64"/>
        <v>0</v>
      </c>
      <c r="EO20" s="426">
        <f t="shared" si="65"/>
        <v>0</v>
      </c>
      <c r="EP20" s="426">
        <f t="shared" si="66"/>
        <v>0</v>
      </c>
      <c r="EQ20" s="463">
        <f t="shared" si="67"/>
        <v>0</v>
      </c>
      <c r="ER20" s="426">
        <f t="shared" si="70"/>
        <v>0</v>
      </c>
      <c r="ES20" s="427">
        <f t="shared" si="71"/>
        <v>0</v>
      </c>
      <c r="ET20" s="228"/>
      <c r="EV20" s="347"/>
    </row>
    <row r="21" spans="2:152">
      <c r="B21" s="404">
        <v>11</v>
      </c>
      <c r="C21" s="405" t="s">
        <v>132</v>
      </c>
      <c r="D21" s="406">
        <f>+①入力・結果!L26</f>
        <v>0</v>
      </c>
      <c r="E21" s="731" t="s">
        <v>88</v>
      </c>
      <c r="F21" s="732" t="s">
        <v>38</v>
      </c>
      <c r="G21" s="73">
        <v>8.9839159249338919E-3</v>
      </c>
      <c r="H21" s="79">
        <v>5.9952045380683968E-3</v>
      </c>
      <c r="I21" s="80">
        <v>4.9448164308163612E-3</v>
      </c>
      <c r="J21" s="80">
        <v>3.7063334541845671E-3</v>
      </c>
      <c r="K21" s="560">
        <v>3.7445719777447072E-3</v>
      </c>
      <c r="L21" s="627">
        <v>1.9666179214361357E-3</v>
      </c>
      <c r="M21" s="80">
        <v>6.6981445375023773E-3</v>
      </c>
      <c r="N21" s="560">
        <v>1.6525502979132713E-2</v>
      </c>
      <c r="O21" s="80">
        <v>7.357310120943825E-3</v>
      </c>
      <c r="P21" s="628">
        <v>7.406252374768045E-3</v>
      </c>
      <c r="Q21" s="560">
        <v>3.8290935284528193E-3</v>
      </c>
      <c r="R21" s="80">
        <v>5.4303190431523804E-3</v>
      </c>
      <c r="S21" s="560">
        <v>8.564766374697318E-3</v>
      </c>
      <c r="T21" s="560">
        <v>4.1367893871192586E-3</v>
      </c>
      <c r="U21" s="560">
        <v>5.3830489210223058E-3</v>
      </c>
      <c r="V21" s="432">
        <v>7.0934239270054999E-3</v>
      </c>
      <c r="W21" s="80">
        <v>5.0509219447616802E-3</v>
      </c>
      <c r="X21" s="560">
        <v>3.5869342426444557E-3</v>
      </c>
      <c r="Y21" s="560">
        <v>5.2358485569935472E-3</v>
      </c>
      <c r="Z21" s="433">
        <v>7.2321442954432266E-3</v>
      </c>
      <c r="AA21" s="560">
        <v>5.2554919891286394E-3</v>
      </c>
      <c r="AB21" s="560">
        <v>8.6513257232590443E-3</v>
      </c>
      <c r="AC21" s="560">
        <v>5.4178883395038851E-3</v>
      </c>
      <c r="AD21" s="560">
        <v>7.343105049356302E-3</v>
      </c>
      <c r="AE21" s="560">
        <v>7.6342809620837566E-3</v>
      </c>
      <c r="AF21" s="627">
        <v>7.2165836389124294E-3</v>
      </c>
      <c r="AG21" s="560">
        <v>7.0836227979872313E-3</v>
      </c>
      <c r="AH21" s="560">
        <v>1.251364680194255E-2</v>
      </c>
      <c r="AI21" s="80">
        <v>1.3504584799697999E-2</v>
      </c>
      <c r="AJ21" s="433">
        <v>3.2971286331921696E-3</v>
      </c>
      <c r="AK21" s="80">
        <v>3.3081757582898372E-3</v>
      </c>
      <c r="AL21" s="80">
        <v>3.3066250736390437E-3</v>
      </c>
      <c r="AM21" s="80">
        <v>3.4852477910348894E-3</v>
      </c>
      <c r="AN21" s="560">
        <v>1.3982066838407037E-4</v>
      </c>
      <c r="AO21" s="763">
        <v>1.2746247254435581E-3</v>
      </c>
      <c r="AP21" s="764">
        <v>2.2992155450785165E-3</v>
      </c>
      <c r="AQ21" s="560">
        <v>7.2820358442939725E-3</v>
      </c>
      <c r="AR21" s="763">
        <v>3.0664846472014508E-3</v>
      </c>
      <c r="AS21" s="560">
        <v>3.7544169611307423E-3</v>
      </c>
      <c r="AT21" s="765">
        <v>4.8808916733445035E-3</v>
      </c>
      <c r="AU21" s="80">
        <v>2.5555316033478632E-3</v>
      </c>
      <c r="AV21" s="80">
        <v>4.4539830630396267E-4</v>
      </c>
      <c r="AW21" s="560">
        <v>5.0289442443621863E-4</v>
      </c>
      <c r="AX21" s="560">
        <v>0</v>
      </c>
      <c r="AY21" s="560">
        <v>0</v>
      </c>
      <c r="AZ21" s="627">
        <v>0</v>
      </c>
      <c r="BA21" s="80">
        <v>2.3316690096466138E-2</v>
      </c>
      <c r="BB21" s="560">
        <v>2.3644130977598429E-2</v>
      </c>
      <c r="BC21" s="560">
        <v>2.1832421414011371E-2</v>
      </c>
      <c r="BD21" s="628">
        <v>3.4014660422029921E-3</v>
      </c>
      <c r="BE21" s="80">
        <v>3.7709950679790266E-3</v>
      </c>
      <c r="BF21" s="80">
        <v>3.5575312733465763E-3</v>
      </c>
      <c r="BG21" s="560">
        <v>1.0676957141973627E-3</v>
      </c>
      <c r="BH21" s="560">
        <v>3.5730710923615884E-2</v>
      </c>
      <c r="BI21" s="560">
        <v>6.5974315516476511E-4</v>
      </c>
      <c r="BJ21" s="627">
        <v>1.3300006879313903E-4</v>
      </c>
      <c r="BK21" s="560">
        <v>4.249168781076668E-3</v>
      </c>
      <c r="BL21" s="560">
        <v>4.6657521559444661E-3</v>
      </c>
      <c r="BM21" s="560">
        <v>6.2289855460743993E-4</v>
      </c>
      <c r="BN21" s="628">
        <v>8.8254845014916865E-3</v>
      </c>
      <c r="BO21" s="560">
        <v>5.99115563639322E-3</v>
      </c>
      <c r="BP21" s="560">
        <v>6.4328501654778696E-4</v>
      </c>
      <c r="BQ21" s="560">
        <v>8.5220073178286359E-4</v>
      </c>
      <c r="BR21" s="80">
        <v>2.7904466866788224E-2</v>
      </c>
      <c r="BS21" s="560">
        <v>4.5343563792413465E-2</v>
      </c>
      <c r="BT21" s="627">
        <v>5.3167594894284922E-2</v>
      </c>
      <c r="BU21" s="560">
        <v>6.4894982362570214E-2</v>
      </c>
      <c r="BV21" s="560">
        <v>3.9291093171176924E-3</v>
      </c>
      <c r="BW21" s="560">
        <v>3.7472772654144845E-3</v>
      </c>
      <c r="BX21" s="635">
        <v>4.9430157919253415E-3</v>
      </c>
      <c r="BY21" s="560">
        <v>7.9950958028638178E-3</v>
      </c>
      <c r="BZ21" s="236">
        <f t="shared" si="68"/>
        <v>0</v>
      </c>
      <c r="CA21" s="237">
        <f t="shared" si="0"/>
        <v>0</v>
      </c>
      <c r="CB21" s="237">
        <f t="shared" si="1"/>
        <v>0</v>
      </c>
      <c r="CC21" s="237">
        <f t="shared" si="2"/>
        <v>0</v>
      </c>
      <c r="CD21" s="375">
        <f t="shared" si="3"/>
        <v>0</v>
      </c>
      <c r="CE21" s="458">
        <f t="shared" si="4"/>
        <v>0</v>
      </c>
      <c r="CF21" s="237">
        <f t="shared" si="5"/>
        <v>0</v>
      </c>
      <c r="CG21" s="375">
        <f t="shared" si="6"/>
        <v>0</v>
      </c>
      <c r="CH21" s="237">
        <f t="shared" si="7"/>
        <v>0</v>
      </c>
      <c r="CI21" s="459">
        <f t="shared" si="8"/>
        <v>0</v>
      </c>
      <c r="CJ21" s="375">
        <f t="shared" si="9"/>
        <v>0</v>
      </c>
      <c r="CK21" s="237">
        <f t="shared" si="10"/>
        <v>0</v>
      </c>
      <c r="CL21" s="375">
        <f t="shared" si="11"/>
        <v>0</v>
      </c>
      <c r="CM21" s="375">
        <f t="shared" si="12"/>
        <v>0</v>
      </c>
      <c r="CN21" s="375">
        <f t="shared" si="13"/>
        <v>0</v>
      </c>
      <c r="CO21" s="470">
        <f t="shared" si="14"/>
        <v>0</v>
      </c>
      <c r="CP21" s="237">
        <f t="shared" si="15"/>
        <v>0</v>
      </c>
      <c r="CQ21" s="375">
        <f t="shared" si="16"/>
        <v>0</v>
      </c>
      <c r="CR21" s="375">
        <f t="shared" si="17"/>
        <v>0</v>
      </c>
      <c r="CS21" s="471">
        <f t="shared" si="18"/>
        <v>0</v>
      </c>
      <c r="CT21" s="375">
        <f t="shared" si="19"/>
        <v>0</v>
      </c>
      <c r="CU21" s="375">
        <f t="shared" si="20"/>
        <v>0</v>
      </c>
      <c r="CV21" s="375">
        <f t="shared" si="21"/>
        <v>0</v>
      </c>
      <c r="CW21" s="375">
        <f t="shared" si="22"/>
        <v>0</v>
      </c>
      <c r="CX21" s="375">
        <f t="shared" si="23"/>
        <v>0</v>
      </c>
      <c r="CY21" s="458">
        <f t="shared" si="24"/>
        <v>0</v>
      </c>
      <c r="CZ21" s="375">
        <f t="shared" si="25"/>
        <v>0</v>
      </c>
      <c r="DA21" s="375">
        <f t="shared" si="26"/>
        <v>0</v>
      </c>
      <c r="DB21" s="237">
        <f t="shared" si="27"/>
        <v>0</v>
      </c>
      <c r="DC21" s="471">
        <f t="shared" si="28"/>
        <v>0</v>
      </c>
      <c r="DD21" s="237">
        <f t="shared" si="29"/>
        <v>0</v>
      </c>
      <c r="DE21" s="237">
        <f t="shared" si="30"/>
        <v>0</v>
      </c>
      <c r="DF21" s="237">
        <f t="shared" si="31"/>
        <v>0</v>
      </c>
      <c r="DG21" s="375">
        <f t="shared" si="32"/>
        <v>0</v>
      </c>
      <c r="DH21" s="375">
        <f t="shared" si="33"/>
        <v>0</v>
      </c>
      <c r="DI21" s="458">
        <f t="shared" si="34"/>
        <v>0</v>
      </c>
      <c r="DJ21" s="375">
        <f t="shared" si="35"/>
        <v>0</v>
      </c>
      <c r="DK21" s="375">
        <f t="shared" si="36"/>
        <v>0</v>
      </c>
      <c r="DL21" s="375">
        <f t="shared" si="37"/>
        <v>0</v>
      </c>
      <c r="DM21" s="459">
        <f t="shared" si="38"/>
        <v>0</v>
      </c>
      <c r="DN21" s="237">
        <f t="shared" si="39"/>
        <v>0</v>
      </c>
      <c r="DO21" s="237">
        <f t="shared" si="69"/>
        <v>0</v>
      </c>
      <c r="DP21" s="375">
        <f t="shared" si="40"/>
        <v>0</v>
      </c>
      <c r="DQ21" s="375">
        <f t="shared" si="41"/>
        <v>0</v>
      </c>
      <c r="DR21" s="375">
        <f t="shared" si="42"/>
        <v>0</v>
      </c>
      <c r="DS21" s="458">
        <f t="shared" si="43"/>
        <v>0</v>
      </c>
      <c r="DT21" s="237">
        <f t="shared" si="44"/>
        <v>0</v>
      </c>
      <c r="DU21" s="375">
        <f t="shared" si="45"/>
        <v>0</v>
      </c>
      <c r="DV21" s="375">
        <f t="shared" si="46"/>
        <v>0</v>
      </c>
      <c r="DW21" s="459">
        <f t="shared" si="47"/>
        <v>0</v>
      </c>
      <c r="DX21" s="237">
        <f t="shared" si="48"/>
        <v>0</v>
      </c>
      <c r="DY21" s="237">
        <f t="shared" si="49"/>
        <v>0</v>
      </c>
      <c r="DZ21" s="375">
        <f t="shared" si="50"/>
        <v>0</v>
      </c>
      <c r="EA21" s="375">
        <f t="shared" si="51"/>
        <v>0</v>
      </c>
      <c r="EB21" s="375">
        <f t="shared" si="52"/>
        <v>0</v>
      </c>
      <c r="EC21" s="458">
        <f t="shared" si="53"/>
        <v>0</v>
      </c>
      <c r="ED21" s="375">
        <f t="shared" si="54"/>
        <v>0</v>
      </c>
      <c r="EE21" s="375">
        <f t="shared" si="55"/>
        <v>0</v>
      </c>
      <c r="EF21" s="375">
        <f t="shared" si="56"/>
        <v>0</v>
      </c>
      <c r="EG21" s="459">
        <f t="shared" si="57"/>
        <v>0</v>
      </c>
      <c r="EH21" s="375">
        <f t="shared" si="58"/>
        <v>0</v>
      </c>
      <c r="EI21" s="375">
        <f t="shared" si="59"/>
        <v>0</v>
      </c>
      <c r="EJ21" s="375">
        <f t="shared" si="60"/>
        <v>0</v>
      </c>
      <c r="EK21" s="237">
        <f t="shared" si="61"/>
        <v>0</v>
      </c>
      <c r="EL21" s="375">
        <f t="shared" si="62"/>
        <v>0</v>
      </c>
      <c r="EM21" s="458">
        <f t="shared" si="63"/>
        <v>0</v>
      </c>
      <c r="EN21" s="375">
        <f t="shared" si="64"/>
        <v>0</v>
      </c>
      <c r="EO21" s="375">
        <f t="shared" si="65"/>
        <v>0</v>
      </c>
      <c r="EP21" s="375">
        <f t="shared" si="66"/>
        <v>0</v>
      </c>
      <c r="EQ21" s="461">
        <f t="shared" si="67"/>
        <v>0</v>
      </c>
      <c r="ER21" s="375">
        <f t="shared" si="70"/>
        <v>0</v>
      </c>
      <c r="ES21" s="236">
        <f t="shared" si="71"/>
        <v>0</v>
      </c>
      <c r="ET21" s="228"/>
      <c r="EV21" s="347"/>
    </row>
    <row r="22" spans="2:152">
      <c r="B22" s="3">
        <v>12</v>
      </c>
      <c r="C22" s="400" t="s">
        <v>209</v>
      </c>
      <c r="D22" s="231">
        <f>+①入力・結果!L27</f>
        <v>0</v>
      </c>
      <c r="E22" s="731" t="s">
        <v>89</v>
      </c>
      <c r="F22" s="732" t="s">
        <v>40</v>
      </c>
      <c r="G22" s="73">
        <v>8.8111186640925709E-2</v>
      </c>
      <c r="H22" s="79">
        <v>9.1111177815816791E-2</v>
      </c>
      <c r="I22" s="80">
        <v>6.3309043876737109E-2</v>
      </c>
      <c r="J22" s="80">
        <v>4.9070119707792348E-2</v>
      </c>
      <c r="K22" s="560">
        <v>4.8418972660579068E-2</v>
      </c>
      <c r="L22" s="627">
        <v>7.86949725177752E-2</v>
      </c>
      <c r="M22" s="80">
        <v>8.3467178001663409E-2</v>
      </c>
      <c r="N22" s="560">
        <v>8.3976808186603261E-2</v>
      </c>
      <c r="O22" s="80">
        <v>5.7253348693914061E-2</v>
      </c>
      <c r="P22" s="628">
        <v>5.7262379230308261E-2</v>
      </c>
      <c r="Q22" s="560">
        <v>5.6602342950297604E-2</v>
      </c>
      <c r="R22" s="80">
        <v>0.12475483181293665</v>
      </c>
      <c r="S22" s="560">
        <v>0.10396074583991237</v>
      </c>
      <c r="T22" s="560">
        <v>0.13333617456051172</v>
      </c>
      <c r="U22" s="560">
        <v>3.6497387405875582E-2</v>
      </c>
      <c r="V22" s="432">
        <v>0.12017933113449993</v>
      </c>
      <c r="W22" s="80">
        <v>7.3114028167719031E-2</v>
      </c>
      <c r="X22" s="560">
        <v>5.8564853634449479E-2</v>
      </c>
      <c r="Y22" s="560">
        <v>7.4951837019061607E-2</v>
      </c>
      <c r="Z22" s="433">
        <v>0.12337585981596183</v>
      </c>
      <c r="AA22" s="560">
        <v>0.15204889109119027</v>
      </c>
      <c r="AB22" s="560">
        <v>0.11443619013106238</v>
      </c>
      <c r="AC22" s="560">
        <v>0.10899488221388781</v>
      </c>
      <c r="AD22" s="560">
        <v>7.8810539707993968E-2</v>
      </c>
      <c r="AE22" s="560">
        <v>8.6179034160736551E-2</v>
      </c>
      <c r="AF22" s="627">
        <v>0.14776919010319731</v>
      </c>
      <c r="AG22" s="560">
        <v>0.12824472925420344</v>
      </c>
      <c r="AH22" s="560">
        <v>7.9975906335880739E-2</v>
      </c>
      <c r="AI22" s="80">
        <v>5.0634255533254895E-2</v>
      </c>
      <c r="AJ22" s="433">
        <v>3.7925076058625211E-2</v>
      </c>
      <c r="AK22" s="80">
        <v>4.7615079128284693E-2</v>
      </c>
      <c r="AL22" s="80">
        <v>4.7944430963525207E-2</v>
      </c>
      <c r="AM22" s="80">
        <v>4.0809775541448261E-2</v>
      </c>
      <c r="AN22" s="560">
        <v>3.2387832609378719E-2</v>
      </c>
      <c r="AO22" s="763">
        <v>6.4983099841809961E-3</v>
      </c>
      <c r="AP22" s="764">
        <v>8.5209892013415389E-2</v>
      </c>
      <c r="AQ22" s="560">
        <v>3.4857272621905258E-2</v>
      </c>
      <c r="AR22" s="763">
        <v>7.5966808614682454E-2</v>
      </c>
      <c r="AS22" s="560">
        <v>1.0600706713780919E-2</v>
      </c>
      <c r="AT22" s="765">
        <v>0.14985065928462155</v>
      </c>
      <c r="AU22" s="80">
        <v>7.7945055623287629E-2</v>
      </c>
      <c r="AV22" s="80">
        <v>8.0737311567939993E-2</v>
      </c>
      <c r="AW22" s="560">
        <v>6.9728759664306847E-2</v>
      </c>
      <c r="AX22" s="560">
        <v>0.20534044025318401</v>
      </c>
      <c r="AY22" s="560">
        <v>2.455254703992657E-2</v>
      </c>
      <c r="AZ22" s="627">
        <v>0.16684168262400395</v>
      </c>
      <c r="BA22" s="80">
        <v>5.0472635610063502E-2</v>
      </c>
      <c r="BB22" s="560">
        <v>5.1157947055134136E-2</v>
      </c>
      <c r="BC22" s="560">
        <v>4.7366162428923934E-2</v>
      </c>
      <c r="BD22" s="628">
        <v>2.780104008353753E-2</v>
      </c>
      <c r="BE22" s="80">
        <v>2.8701289193447305E-2</v>
      </c>
      <c r="BF22" s="80">
        <v>3.482733713605897E-2</v>
      </c>
      <c r="BG22" s="560">
        <v>2.4986526373307467E-2</v>
      </c>
      <c r="BH22" s="560">
        <v>7.5725487301488176E-2</v>
      </c>
      <c r="BI22" s="560">
        <v>6.1208239964510365E-2</v>
      </c>
      <c r="BJ22" s="627">
        <v>4.087688321218097E-2</v>
      </c>
      <c r="BK22" s="560">
        <v>3.6496249949486304E-2</v>
      </c>
      <c r="BL22" s="560">
        <v>3.1940056693007729E-2</v>
      </c>
      <c r="BM22" s="560">
        <v>7.2336606341509169E-3</v>
      </c>
      <c r="BN22" s="628">
        <v>2.0042811810045344E-2</v>
      </c>
      <c r="BO22" s="560">
        <v>4.2158907994212229E-2</v>
      </c>
      <c r="BP22" s="560">
        <v>9.2719453803014606E-3</v>
      </c>
      <c r="BQ22" s="560">
        <v>3.6988327582979846E-2</v>
      </c>
      <c r="BR22" s="80">
        <v>6.8563373485744553E-2</v>
      </c>
      <c r="BS22" s="560">
        <v>4.2804199076807957E-2</v>
      </c>
      <c r="BT22" s="627">
        <v>7.7883599551530638E-2</v>
      </c>
      <c r="BU22" s="560">
        <v>4.5991039109751691E-2</v>
      </c>
      <c r="BV22" s="560">
        <v>0.11276091631180823</v>
      </c>
      <c r="BW22" s="560">
        <v>1.2423614467403319E-2</v>
      </c>
      <c r="BX22" s="628">
        <v>6.9685840170978064E-2</v>
      </c>
      <c r="BY22" s="560">
        <v>0.16200599695888818</v>
      </c>
      <c r="BZ22" s="236">
        <f t="shared" si="68"/>
        <v>0</v>
      </c>
      <c r="CA22" s="237">
        <f t="shared" si="0"/>
        <v>0</v>
      </c>
      <c r="CB22" s="237">
        <f t="shared" si="1"/>
        <v>0</v>
      </c>
      <c r="CC22" s="237">
        <f t="shared" si="2"/>
        <v>0</v>
      </c>
      <c r="CD22" s="375">
        <f t="shared" si="3"/>
        <v>0</v>
      </c>
      <c r="CE22" s="458">
        <f t="shared" si="4"/>
        <v>0</v>
      </c>
      <c r="CF22" s="237">
        <f t="shared" si="5"/>
        <v>0</v>
      </c>
      <c r="CG22" s="375">
        <f t="shared" si="6"/>
        <v>0</v>
      </c>
      <c r="CH22" s="237">
        <f t="shared" si="7"/>
        <v>0</v>
      </c>
      <c r="CI22" s="459">
        <f t="shared" si="8"/>
        <v>0</v>
      </c>
      <c r="CJ22" s="375">
        <f t="shared" si="9"/>
        <v>0</v>
      </c>
      <c r="CK22" s="237">
        <f t="shared" si="10"/>
        <v>0</v>
      </c>
      <c r="CL22" s="375">
        <f t="shared" si="11"/>
        <v>0</v>
      </c>
      <c r="CM22" s="375">
        <f t="shared" si="12"/>
        <v>0</v>
      </c>
      <c r="CN22" s="375">
        <f t="shared" si="13"/>
        <v>0</v>
      </c>
      <c r="CO22" s="470">
        <f t="shared" si="14"/>
        <v>0</v>
      </c>
      <c r="CP22" s="237">
        <f t="shared" si="15"/>
        <v>0</v>
      </c>
      <c r="CQ22" s="375">
        <f t="shared" si="16"/>
        <v>0</v>
      </c>
      <c r="CR22" s="375">
        <f t="shared" si="17"/>
        <v>0</v>
      </c>
      <c r="CS22" s="471">
        <f t="shared" si="18"/>
        <v>0</v>
      </c>
      <c r="CT22" s="375">
        <f t="shared" si="19"/>
        <v>0</v>
      </c>
      <c r="CU22" s="375">
        <f t="shared" si="20"/>
        <v>0</v>
      </c>
      <c r="CV22" s="375">
        <f t="shared" si="21"/>
        <v>0</v>
      </c>
      <c r="CW22" s="375">
        <f t="shared" si="22"/>
        <v>0</v>
      </c>
      <c r="CX22" s="375">
        <f t="shared" si="23"/>
        <v>0</v>
      </c>
      <c r="CY22" s="458">
        <f t="shared" si="24"/>
        <v>0</v>
      </c>
      <c r="CZ22" s="375">
        <f t="shared" si="25"/>
        <v>0</v>
      </c>
      <c r="DA22" s="375">
        <f t="shared" si="26"/>
        <v>0</v>
      </c>
      <c r="DB22" s="237">
        <f t="shared" si="27"/>
        <v>0</v>
      </c>
      <c r="DC22" s="471">
        <f t="shared" si="28"/>
        <v>0</v>
      </c>
      <c r="DD22" s="237">
        <f t="shared" si="29"/>
        <v>0</v>
      </c>
      <c r="DE22" s="237">
        <f t="shared" si="30"/>
        <v>0</v>
      </c>
      <c r="DF22" s="237">
        <f t="shared" si="31"/>
        <v>0</v>
      </c>
      <c r="DG22" s="375">
        <f t="shared" si="32"/>
        <v>0</v>
      </c>
      <c r="DH22" s="375">
        <f t="shared" si="33"/>
        <v>0</v>
      </c>
      <c r="DI22" s="458">
        <f t="shared" si="34"/>
        <v>0</v>
      </c>
      <c r="DJ22" s="375">
        <f t="shared" si="35"/>
        <v>0</v>
      </c>
      <c r="DK22" s="375">
        <f t="shared" si="36"/>
        <v>0</v>
      </c>
      <c r="DL22" s="375">
        <f t="shared" si="37"/>
        <v>0</v>
      </c>
      <c r="DM22" s="459">
        <f t="shared" si="38"/>
        <v>0</v>
      </c>
      <c r="DN22" s="237">
        <f t="shared" si="39"/>
        <v>0</v>
      </c>
      <c r="DO22" s="237">
        <f t="shared" si="69"/>
        <v>0</v>
      </c>
      <c r="DP22" s="375">
        <f t="shared" si="40"/>
        <v>0</v>
      </c>
      <c r="DQ22" s="375">
        <f t="shared" si="41"/>
        <v>0</v>
      </c>
      <c r="DR22" s="375">
        <f t="shared" si="42"/>
        <v>0</v>
      </c>
      <c r="DS22" s="458">
        <f t="shared" si="43"/>
        <v>0</v>
      </c>
      <c r="DT22" s="237">
        <f t="shared" si="44"/>
        <v>0</v>
      </c>
      <c r="DU22" s="375">
        <f t="shared" si="45"/>
        <v>0</v>
      </c>
      <c r="DV22" s="375">
        <f t="shared" si="46"/>
        <v>0</v>
      </c>
      <c r="DW22" s="459">
        <f t="shared" si="47"/>
        <v>0</v>
      </c>
      <c r="DX22" s="237">
        <f t="shared" si="48"/>
        <v>0</v>
      </c>
      <c r="DY22" s="237">
        <f t="shared" si="49"/>
        <v>0</v>
      </c>
      <c r="DZ22" s="375">
        <f t="shared" si="50"/>
        <v>0</v>
      </c>
      <c r="EA22" s="375">
        <f t="shared" si="51"/>
        <v>0</v>
      </c>
      <c r="EB22" s="375">
        <f t="shared" si="52"/>
        <v>0</v>
      </c>
      <c r="EC22" s="458">
        <f t="shared" si="53"/>
        <v>0</v>
      </c>
      <c r="ED22" s="375">
        <f t="shared" si="54"/>
        <v>0</v>
      </c>
      <c r="EE22" s="375">
        <f t="shared" si="55"/>
        <v>0</v>
      </c>
      <c r="EF22" s="375">
        <f t="shared" si="56"/>
        <v>0</v>
      </c>
      <c r="EG22" s="459">
        <f t="shared" si="57"/>
        <v>0</v>
      </c>
      <c r="EH22" s="375">
        <f t="shared" si="58"/>
        <v>0</v>
      </c>
      <c r="EI22" s="375">
        <f t="shared" si="59"/>
        <v>0</v>
      </c>
      <c r="EJ22" s="375">
        <f t="shared" si="60"/>
        <v>0</v>
      </c>
      <c r="EK22" s="237">
        <f t="shared" si="61"/>
        <v>0</v>
      </c>
      <c r="EL22" s="375">
        <f t="shared" si="62"/>
        <v>0</v>
      </c>
      <c r="EM22" s="458">
        <f t="shared" si="63"/>
        <v>0</v>
      </c>
      <c r="EN22" s="375">
        <f t="shared" si="64"/>
        <v>0</v>
      </c>
      <c r="EO22" s="375">
        <f t="shared" si="65"/>
        <v>0</v>
      </c>
      <c r="EP22" s="375">
        <f t="shared" si="66"/>
        <v>0</v>
      </c>
      <c r="EQ22" s="459">
        <f t="shared" si="67"/>
        <v>0</v>
      </c>
      <c r="ER22" s="375">
        <f t="shared" si="70"/>
        <v>0</v>
      </c>
      <c r="ES22" s="236">
        <f t="shared" si="71"/>
        <v>0</v>
      </c>
      <c r="ET22" s="228"/>
      <c r="EV22" s="347"/>
    </row>
    <row r="23" spans="2:152">
      <c r="B23" s="14">
        <v>13</v>
      </c>
      <c r="C23" s="402" t="s">
        <v>134</v>
      </c>
      <c r="D23" s="232">
        <f>+①入力・結果!L29</f>
        <v>0</v>
      </c>
      <c r="E23" s="731" t="s">
        <v>90</v>
      </c>
      <c r="F23" s="732" t="s">
        <v>490</v>
      </c>
      <c r="G23" s="73">
        <v>7.0806369598530195E-3</v>
      </c>
      <c r="H23" s="79">
        <v>1.0208743713460491E-2</v>
      </c>
      <c r="I23" s="80">
        <v>4.0672181316079659E-3</v>
      </c>
      <c r="J23" s="80">
        <v>2.8081372971236573E-3</v>
      </c>
      <c r="K23" s="560">
        <v>2.8552292058215602E-3</v>
      </c>
      <c r="L23" s="627">
        <v>6.6562452725530731E-4</v>
      </c>
      <c r="M23" s="80">
        <v>5.8497067546609957E-3</v>
      </c>
      <c r="N23" s="560">
        <v>2.6304539503566943E-2</v>
      </c>
      <c r="O23" s="80">
        <v>7.2784669780797907E-3</v>
      </c>
      <c r="P23" s="628">
        <v>7.2708330758613658E-3</v>
      </c>
      <c r="Q23" s="560">
        <v>7.8287902339159131E-3</v>
      </c>
      <c r="R23" s="80">
        <v>3.1355329036447843E-3</v>
      </c>
      <c r="S23" s="560">
        <v>7.1379847320775843E-3</v>
      </c>
      <c r="T23" s="560">
        <v>1.4837935093286647E-3</v>
      </c>
      <c r="U23" s="560">
        <v>2.6520592924684674E-3</v>
      </c>
      <c r="V23" s="432">
        <v>1.6629934533384069E-2</v>
      </c>
      <c r="W23" s="80">
        <v>1.1874995428675319E-2</v>
      </c>
      <c r="X23" s="560">
        <v>1.5372575325619097E-3</v>
      </c>
      <c r="Y23" s="560">
        <v>1.3180828014908458E-2</v>
      </c>
      <c r="Z23" s="433">
        <v>1.6952875176888139E-2</v>
      </c>
      <c r="AA23" s="560">
        <v>1.5000675706112887E-2</v>
      </c>
      <c r="AB23" s="560">
        <v>2.7350365404360692E-2</v>
      </c>
      <c r="AC23" s="560">
        <v>1.1289942081874949E-2</v>
      </c>
      <c r="AD23" s="560">
        <v>1.9464341963697653E-2</v>
      </c>
      <c r="AE23" s="560">
        <v>1.6638048385234524E-2</v>
      </c>
      <c r="AF23" s="627">
        <v>1.6594330880780592E-2</v>
      </c>
      <c r="AG23" s="560">
        <v>1.6939068140966584E-2</v>
      </c>
      <c r="AH23" s="560">
        <v>2.1112073184504761E-2</v>
      </c>
      <c r="AI23" s="80">
        <v>5.7003623336813114E-3</v>
      </c>
      <c r="AJ23" s="433">
        <v>5.304448270865186E-3</v>
      </c>
      <c r="AK23" s="80">
        <v>5.0019887934489669E-4</v>
      </c>
      <c r="AL23" s="80">
        <v>5.0473249006173656E-4</v>
      </c>
      <c r="AM23" s="80">
        <v>4.8245495544843315E-4</v>
      </c>
      <c r="AN23" s="560">
        <v>5.3090578511885017E-4</v>
      </c>
      <c r="AO23" s="763">
        <v>4.8936484994708033E-4</v>
      </c>
      <c r="AP23" s="764">
        <v>5.1597685475251532E-4</v>
      </c>
      <c r="AQ23" s="560">
        <v>5.0819537148871872E-4</v>
      </c>
      <c r="AR23" s="763">
        <v>1.0187656635220766E-4</v>
      </c>
      <c r="AS23" s="560">
        <v>2.2084805653710247E-4</v>
      </c>
      <c r="AT23" s="765">
        <v>2.185473883587091E-4</v>
      </c>
      <c r="AU23" s="80">
        <v>5.9840764530616735E-4</v>
      </c>
      <c r="AV23" s="80">
        <v>6.168569463413288E-4</v>
      </c>
      <c r="AW23" s="560">
        <v>1.4352517865546947E-4</v>
      </c>
      <c r="AX23" s="560">
        <v>2.9469799861620071E-4</v>
      </c>
      <c r="AY23" s="560">
        <v>2.1569527306103717E-2</v>
      </c>
      <c r="AZ23" s="627">
        <v>2.4708135153499292E-4</v>
      </c>
      <c r="BA23" s="80">
        <v>4.1688884579960253E-4</v>
      </c>
      <c r="BB23" s="560">
        <v>4.1418647858655904E-4</v>
      </c>
      <c r="BC23" s="560">
        <v>4.2913850445231198E-4</v>
      </c>
      <c r="BD23" s="628">
        <v>2.274536563175253E-4</v>
      </c>
      <c r="BE23" s="80">
        <v>1.0897195776905746E-2</v>
      </c>
      <c r="BF23" s="80">
        <v>3.7115522839368479E-3</v>
      </c>
      <c r="BG23" s="560">
        <v>5.3677025784409733E-3</v>
      </c>
      <c r="BH23" s="560">
        <v>1.3853954338729183E-3</v>
      </c>
      <c r="BI23" s="560">
        <v>9.5549008679034957E-4</v>
      </c>
      <c r="BJ23" s="627">
        <v>1.742759522116994E-4</v>
      </c>
      <c r="BK23" s="560">
        <v>4.1188219605159185E-2</v>
      </c>
      <c r="BL23" s="560">
        <v>3.4674851496023875E-3</v>
      </c>
      <c r="BM23" s="560">
        <v>1.3395667841020214E-5</v>
      </c>
      <c r="BN23" s="628">
        <v>1.2319276393362192E-2</v>
      </c>
      <c r="BO23" s="560">
        <v>2.0338549687076886E-3</v>
      </c>
      <c r="BP23" s="560">
        <v>7.0953377198330534E-4</v>
      </c>
      <c r="BQ23" s="560">
        <v>6.2445029325974637E-4</v>
      </c>
      <c r="BR23" s="80">
        <v>6.2588869768693076E-3</v>
      </c>
      <c r="BS23" s="560">
        <v>4.3663255210064644E-3</v>
      </c>
      <c r="BT23" s="627">
        <v>3.7438813505680734E-3</v>
      </c>
      <c r="BU23" s="560">
        <v>3.2170057100698577E-3</v>
      </c>
      <c r="BV23" s="560">
        <v>1.6110619756595848E-2</v>
      </c>
      <c r="BW23" s="560">
        <v>3.9889303046152424E-4</v>
      </c>
      <c r="BX23" s="628">
        <v>6.4552792237096163E-3</v>
      </c>
      <c r="BY23" s="560">
        <v>6.9848547141398965E-4</v>
      </c>
      <c r="BZ23" s="236">
        <f t="shared" si="68"/>
        <v>0</v>
      </c>
      <c r="CA23" s="237">
        <f t="shared" si="0"/>
        <v>0</v>
      </c>
      <c r="CB23" s="237">
        <f t="shared" si="1"/>
        <v>0</v>
      </c>
      <c r="CC23" s="237">
        <f t="shared" si="2"/>
        <v>0</v>
      </c>
      <c r="CD23" s="375">
        <f t="shared" si="3"/>
        <v>0</v>
      </c>
      <c r="CE23" s="458">
        <f t="shared" si="4"/>
        <v>0</v>
      </c>
      <c r="CF23" s="237">
        <f t="shared" si="5"/>
        <v>0</v>
      </c>
      <c r="CG23" s="375">
        <f t="shared" si="6"/>
        <v>0</v>
      </c>
      <c r="CH23" s="237">
        <f t="shared" si="7"/>
        <v>0</v>
      </c>
      <c r="CI23" s="459">
        <f t="shared" si="8"/>
        <v>0</v>
      </c>
      <c r="CJ23" s="375">
        <f t="shared" si="9"/>
        <v>0</v>
      </c>
      <c r="CK23" s="237">
        <f t="shared" si="10"/>
        <v>0</v>
      </c>
      <c r="CL23" s="375">
        <f t="shared" si="11"/>
        <v>0</v>
      </c>
      <c r="CM23" s="375">
        <f t="shared" si="12"/>
        <v>0</v>
      </c>
      <c r="CN23" s="375">
        <f t="shared" si="13"/>
        <v>0</v>
      </c>
      <c r="CO23" s="470">
        <f t="shared" si="14"/>
        <v>0</v>
      </c>
      <c r="CP23" s="237">
        <f t="shared" si="15"/>
        <v>0</v>
      </c>
      <c r="CQ23" s="375">
        <f t="shared" si="16"/>
        <v>0</v>
      </c>
      <c r="CR23" s="375">
        <f t="shared" si="17"/>
        <v>0</v>
      </c>
      <c r="CS23" s="471">
        <f t="shared" si="18"/>
        <v>0</v>
      </c>
      <c r="CT23" s="375">
        <f t="shared" si="19"/>
        <v>0</v>
      </c>
      <c r="CU23" s="375">
        <f t="shared" si="20"/>
        <v>0</v>
      </c>
      <c r="CV23" s="375">
        <f t="shared" si="21"/>
        <v>0</v>
      </c>
      <c r="CW23" s="375">
        <f t="shared" si="22"/>
        <v>0</v>
      </c>
      <c r="CX23" s="375">
        <f t="shared" si="23"/>
        <v>0</v>
      </c>
      <c r="CY23" s="458">
        <f t="shared" si="24"/>
        <v>0</v>
      </c>
      <c r="CZ23" s="375">
        <f t="shared" si="25"/>
        <v>0</v>
      </c>
      <c r="DA23" s="375">
        <f t="shared" si="26"/>
        <v>0</v>
      </c>
      <c r="DB23" s="237">
        <f t="shared" si="27"/>
        <v>0</v>
      </c>
      <c r="DC23" s="471">
        <f t="shared" si="28"/>
        <v>0</v>
      </c>
      <c r="DD23" s="237">
        <f t="shared" si="29"/>
        <v>0</v>
      </c>
      <c r="DE23" s="237">
        <f t="shared" si="30"/>
        <v>0</v>
      </c>
      <c r="DF23" s="237">
        <f t="shared" si="31"/>
        <v>0</v>
      </c>
      <c r="DG23" s="375">
        <f t="shared" si="32"/>
        <v>0</v>
      </c>
      <c r="DH23" s="375">
        <f t="shared" si="33"/>
        <v>0</v>
      </c>
      <c r="DI23" s="458">
        <f t="shared" si="34"/>
        <v>0</v>
      </c>
      <c r="DJ23" s="375">
        <f t="shared" si="35"/>
        <v>0</v>
      </c>
      <c r="DK23" s="375">
        <f t="shared" si="36"/>
        <v>0</v>
      </c>
      <c r="DL23" s="375">
        <f t="shared" si="37"/>
        <v>0</v>
      </c>
      <c r="DM23" s="459">
        <f t="shared" si="38"/>
        <v>0</v>
      </c>
      <c r="DN23" s="237">
        <f t="shared" si="39"/>
        <v>0</v>
      </c>
      <c r="DO23" s="237">
        <f t="shared" si="69"/>
        <v>0</v>
      </c>
      <c r="DP23" s="375">
        <f t="shared" si="40"/>
        <v>0</v>
      </c>
      <c r="DQ23" s="375">
        <f t="shared" si="41"/>
        <v>0</v>
      </c>
      <c r="DR23" s="375">
        <f t="shared" si="42"/>
        <v>0</v>
      </c>
      <c r="DS23" s="458">
        <f t="shared" si="43"/>
        <v>0</v>
      </c>
      <c r="DT23" s="237">
        <f t="shared" si="44"/>
        <v>0</v>
      </c>
      <c r="DU23" s="375">
        <f t="shared" si="45"/>
        <v>0</v>
      </c>
      <c r="DV23" s="375">
        <f t="shared" si="46"/>
        <v>0</v>
      </c>
      <c r="DW23" s="459">
        <f t="shared" si="47"/>
        <v>0</v>
      </c>
      <c r="DX23" s="237">
        <f t="shared" si="48"/>
        <v>0</v>
      </c>
      <c r="DY23" s="237">
        <f t="shared" si="49"/>
        <v>0</v>
      </c>
      <c r="DZ23" s="375">
        <f t="shared" si="50"/>
        <v>0</v>
      </c>
      <c r="EA23" s="375">
        <f t="shared" si="51"/>
        <v>0</v>
      </c>
      <c r="EB23" s="375">
        <f t="shared" si="52"/>
        <v>0</v>
      </c>
      <c r="EC23" s="458">
        <f t="shared" si="53"/>
        <v>0</v>
      </c>
      <c r="ED23" s="375">
        <f t="shared" si="54"/>
        <v>0</v>
      </c>
      <c r="EE23" s="375">
        <f t="shared" si="55"/>
        <v>0</v>
      </c>
      <c r="EF23" s="375">
        <f t="shared" si="56"/>
        <v>0</v>
      </c>
      <c r="EG23" s="459">
        <f t="shared" si="57"/>
        <v>0</v>
      </c>
      <c r="EH23" s="375">
        <f t="shared" si="58"/>
        <v>0</v>
      </c>
      <c r="EI23" s="375">
        <f t="shared" si="59"/>
        <v>0</v>
      </c>
      <c r="EJ23" s="375">
        <f t="shared" si="60"/>
        <v>0</v>
      </c>
      <c r="EK23" s="237">
        <f t="shared" si="61"/>
        <v>0</v>
      </c>
      <c r="EL23" s="375">
        <f t="shared" si="62"/>
        <v>0</v>
      </c>
      <c r="EM23" s="458">
        <f t="shared" si="63"/>
        <v>0</v>
      </c>
      <c r="EN23" s="375">
        <f t="shared" si="64"/>
        <v>0</v>
      </c>
      <c r="EO23" s="375">
        <f t="shared" si="65"/>
        <v>0</v>
      </c>
      <c r="EP23" s="375">
        <f t="shared" si="66"/>
        <v>0</v>
      </c>
      <c r="EQ23" s="459">
        <f t="shared" si="67"/>
        <v>0</v>
      </c>
      <c r="ER23" s="375">
        <f t="shared" si="70"/>
        <v>0</v>
      </c>
      <c r="ES23" s="236">
        <f t="shared" si="71"/>
        <v>0</v>
      </c>
      <c r="ET23" s="228"/>
      <c r="EV23" s="347"/>
    </row>
    <row r="24" spans="2:152">
      <c r="B24" s="14">
        <v>14</v>
      </c>
      <c r="C24" s="402" t="s">
        <v>135</v>
      </c>
      <c r="D24" s="232">
        <f>+①入力・結果!L30</f>
        <v>0</v>
      </c>
      <c r="E24" s="731" t="s">
        <v>91</v>
      </c>
      <c r="F24" s="732" t="s">
        <v>491</v>
      </c>
      <c r="G24" s="73">
        <v>5.6301278761081155E-5</v>
      </c>
      <c r="H24" s="79">
        <v>2.358487807787532E-5</v>
      </c>
      <c r="I24" s="80">
        <v>1.6461323833645294E-5</v>
      </c>
      <c r="J24" s="80">
        <v>1.4207159692704559E-5</v>
      </c>
      <c r="K24" s="560">
        <v>1.4186923580030265E-5</v>
      </c>
      <c r="L24" s="627">
        <v>1.5127830164893349E-5</v>
      </c>
      <c r="M24" s="80">
        <v>1.9652558125895209E-5</v>
      </c>
      <c r="N24" s="560">
        <v>2.671867902850883E-5</v>
      </c>
      <c r="O24" s="80">
        <v>1.9710785716008555E-5</v>
      </c>
      <c r="P24" s="628">
        <v>1.9721257122332011E-5</v>
      </c>
      <c r="Q24" s="560">
        <v>1.8955908556697122E-5</v>
      </c>
      <c r="R24" s="80">
        <v>1.9450704175034108E-5</v>
      </c>
      <c r="S24" s="560">
        <v>1.6306075915654103E-5</v>
      </c>
      <c r="T24" s="560">
        <v>2.0748435315631366E-5</v>
      </c>
      <c r="U24" s="560">
        <v>1.578606721707421E-5</v>
      </c>
      <c r="V24" s="432">
        <v>3.1032815973540638E-5</v>
      </c>
      <c r="W24" s="80">
        <v>2.2987232681993578E-5</v>
      </c>
      <c r="X24" s="560">
        <v>2.7950136955671083E-5</v>
      </c>
      <c r="Y24" s="560">
        <v>2.2360333239576849E-5</v>
      </c>
      <c r="Z24" s="433">
        <v>3.1579246913731815E-5</v>
      </c>
      <c r="AA24" s="560">
        <v>3.7539228493775998E-5</v>
      </c>
      <c r="AB24" s="560">
        <v>3.1406655795131968E-5</v>
      </c>
      <c r="AC24" s="560">
        <v>3.5306144392501615E-5</v>
      </c>
      <c r="AD24" s="560">
        <v>3.0681497420708782E-5</v>
      </c>
      <c r="AE24" s="560">
        <v>3.3281849188847376E-5</v>
      </c>
      <c r="AF24" s="627">
        <v>3.0194910623064556E-5</v>
      </c>
      <c r="AG24" s="560">
        <v>3.1242441517840209E-5</v>
      </c>
      <c r="AH24" s="560">
        <v>3.7646350186349433E-5</v>
      </c>
      <c r="AI24" s="80">
        <v>7.7492690778701909E-5</v>
      </c>
      <c r="AJ24" s="433">
        <v>1.2478116946970273E-4</v>
      </c>
      <c r="AK24" s="80">
        <v>2.3733667678277624E-4</v>
      </c>
      <c r="AL24" s="80">
        <v>2.3801651301855807E-4</v>
      </c>
      <c r="AM24" s="80">
        <v>2.422910909416955E-4</v>
      </c>
      <c r="AN24" s="560">
        <v>2.3011076789407887E-4</v>
      </c>
      <c r="AO24" s="763">
        <v>2.5037271392641317E-4</v>
      </c>
      <c r="AP24" s="764">
        <v>1.9845263644327515E-4</v>
      </c>
      <c r="AQ24" s="560">
        <v>2.6170226044671893E-4</v>
      </c>
      <c r="AR24" s="763">
        <v>2.3940993092768802E-4</v>
      </c>
      <c r="AS24" s="560">
        <v>2.2084805653710247E-4</v>
      </c>
      <c r="AT24" s="765">
        <v>4.3709477671741821E-4</v>
      </c>
      <c r="AU24" s="80">
        <v>2.2004227316190907E-4</v>
      </c>
      <c r="AV24" s="80">
        <v>2.1974296970306121E-4</v>
      </c>
      <c r="AW24" s="560">
        <v>2.1918186197773245E-4</v>
      </c>
      <c r="AX24" s="560">
        <v>1.9219434692360914E-4</v>
      </c>
      <c r="AY24" s="560">
        <v>3.2124827902707662E-4</v>
      </c>
      <c r="AZ24" s="627">
        <v>2.4708135153499292E-4</v>
      </c>
      <c r="BA24" s="80">
        <v>2.2298705705560133E-4</v>
      </c>
      <c r="BB24" s="560">
        <v>2.3667798776374804E-4</v>
      </c>
      <c r="BC24" s="560">
        <v>1.6092693916961701E-4</v>
      </c>
      <c r="BD24" s="628">
        <v>1.9643724863786276E-4</v>
      </c>
      <c r="BE24" s="80">
        <v>1.3460218324741227E-5</v>
      </c>
      <c r="BF24" s="80">
        <v>1.3277673326747607E-5</v>
      </c>
      <c r="BG24" s="560">
        <v>1.3592561606586412E-5</v>
      </c>
      <c r="BH24" s="560">
        <v>1.1355700277646872E-5</v>
      </c>
      <c r="BI24" s="560">
        <v>1.1374881985599399E-5</v>
      </c>
      <c r="BJ24" s="627">
        <v>1.3758627806186795E-5</v>
      </c>
      <c r="BK24" s="560">
        <v>1.3756920375804673E-5</v>
      </c>
      <c r="BL24" s="560">
        <v>1.2481947982729977E-5</v>
      </c>
      <c r="BM24" s="560">
        <v>1.3395667841020214E-5</v>
      </c>
      <c r="BN24" s="628">
        <v>1.3848552232782293E-5</v>
      </c>
      <c r="BO24" s="560">
        <v>1.1622028392615363E-5</v>
      </c>
      <c r="BP24" s="560">
        <v>1.4401903355547468E-5</v>
      </c>
      <c r="BQ24" s="560">
        <v>1.3499389628824759E-4</v>
      </c>
      <c r="BR24" s="80">
        <v>1.0781797763364092E-5</v>
      </c>
      <c r="BS24" s="560">
        <v>5.214301264076984E-6</v>
      </c>
      <c r="BT24" s="627">
        <v>7.4661936971222388E-6</v>
      </c>
      <c r="BU24" s="560">
        <v>1.9981401925899739E-5</v>
      </c>
      <c r="BV24" s="560">
        <v>1.4834824821911461E-5</v>
      </c>
      <c r="BW24" s="560">
        <v>1.1586104619214397E-5</v>
      </c>
      <c r="BX24" s="628">
        <v>1.2353905978055103E-5</v>
      </c>
      <c r="BY24" s="560">
        <v>1.0810010873714473E-4</v>
      </c>
      <c r="BZ24" s="236">
        <f t="shared" si="68"/>
        <v>0</v>
      </c>
      <c r="CA24" s="237">
        <f t="shared" si="0"/>
        <v>0</v>
      </c>
      <c r="CB24" s="237">
        <f t="shared" si="1"/>
        <v>0</v>
      </c>
      <c r="CC24" s="237">
        <f t="shared" si="2"/>
        <v>0</v>
      </c>
      <c r="CD24" s="375">
        <f t="shared" si="3"/>
        <v>0</v>
      </c>
      <c r="CE24" s="458">
        <f t="shared" si="4"/>
        <v>0</v>
      </c>
      <c r="CF24" s="237">
        <f t="shared" si="5"/>
        <v>0</v>
      </c>
      <c r="CG24" s="375">
        <f t="shared" si="6"/>
        <v>0</v>
      </c>
      <c r="CH24" s="237">
        <f t="shared" si="7"/>
        <v>0</v>
      </c>
      <c r="CI24" s="459">
        <f t="shared" si="8"/>
        <v>0</v>
      </c>
      <c r="CJ24" s="375">
        <f t="shared" si="9"/>
        <v>0</v>
      </c>
      <c r="CK24" s="237">
        <f t="shared" si="10"/>
        <v>0</v>
      </c>
      <c r="CL24" s="375">
        <f t="shared" si="11"/>
        <v>0</v>
      </c>
      <c r="CM24" s="375">
        <f t="shared" si="12"/>
        <v>0</v>
      </c>
      <c r="CN24" s="375">
        <f t="shared" si="13"/>
        <v>0</v>
      </c>
      <c r="CO24" s="470">
        <f t="shared" si="14"/>
        <v>0</v>
      </c>
      <c r="CP24" s="237">
        <f t="shared" si="15"/>
        <v>0</v>
      </c>
      <c r="CQ24" s="375">
        <f t="shared" si="16"/>
        <v>0</v>
      </c>
      <c r="CR24" s="375">
        <f t="shared" si="17"/>
        <v>0</v>
      </c>
      <c r="CS24" s="471">
        <f t="shared" si="18"/>
        <v>0</v>
      </c>
      <c r="CT24" s="375">
        <f t="shared" si="19"/>
        <v>0</v>
      </c>
      <c r="CU24" s="375">
        <f t="shared" si="20"/>
        <v>0</v>
      </c>
      <c r="CV24" s="375">
        <f t="shared" si="21"/>
        <v>0</v>
      </c>
      <c r="CW24" s="375">
        <f t="shared" si="22"/>
        <v>0</v>
      </c>
      <c r="CX24" s="375">
        <f t="shared" si="23"/>
        <v>0</v>
      </c>
      <c r="CY24" s="458">
        <f t="shared" si="24"/>
        <v>0</v>
      </c>
      <c r="CZ24" s="375">
        <f t="shared" si="25"/>
        <v>0</v>
      </c>
      <c r="DA24" s="375">
        <f t="shared" si="26"/>
        <v>0</v>
      </c>
      <c r="DB24" s="237">
        <f t="shared" si="27"/>
        <v>0</v>
      </c>
      <c r="DC24" s="471">
        <f t="shared" si="28"/>
        <v>0</v>
      </c>
      <c r="DD24" s="237">
        <f t="shared" si="29"/>
        <v>0</v>
      </c>
      <c r="DE24" s="237">
        <f t="shared" si="30"/>
        <v>0</v>
      </c>
      <c r="DF24" s="237">
        <f t="shared" si="31"/>
        <v>0</v>
      </c>
      <c r="DG24" s="375">
        <f t="shared" si="32"/>
        <v>0</v>
      </c>
      <c r="DH24" s="375">
        <f t="shared" si="33"/>
        <v>0</v>
      </c>
      <c r="DI24" s="458">
        <f t="shared" si="34"/>
        <v>0</v>
      </c>
      <c r="DJ24" s="375">
        <f t="shared" si="35"/>
        <v>0</v>
      </c>
      <c r="DK24" s="375">
        <f t="shared" si="36"/>
        <v>0</v>
      </c>
      <c r="DL24" s="375">
        <f t="shared" si="37"/>
        <v>0</v>
      </c>
      <c r="DM24" s="459">
        <f t="shared" si="38"/>
        <v>0</v>
      </c>
      <c r="DN24" s="237">
        <f t="shared" si="39"/>
        <v>0</v>
      </c>
      <c r="DO24" s="237">
        <f t="shared" si="69"/>
        <v>0</v>
      </c>
      <c r="DP24" s="375">
        <f t="shared" si="40"/>
        <v>0</v>
      </c>
      <c r="DQ24" s="375">
        <f t="shared" si="41"/>
        <v>0</v>
      </c>
      <c r="DR24" s="375">
        <f t="shared" si="42"/>
        <v>0</v>
      </c>
      <c r="DS24" s="458">
        <f t="shared" si="43"/>
        <v>0</v>
      </c>
      <c r="DT24" s="237">
        <f t="shared" si="44"/>
        <v>0</v>
      </c>
      <c r="DU24" s="375">
        <f t="shared" si="45"/>
        <v>0</v>
      </c>
      <c r="DV24" s="375">
        <f t="shared" si="46"/>
        <v>0</v>
      </c>
      <c r="DW24" s="459">
        <f t="shared" si="47"/>
        <v>0</v>
      </c>
      <c r="DX24" s="237">
        <f t="shared" si="48"/>
        <v>0</v>
      </c>
      <c r="DY24" s="237">
        <f t="shared" si="49"/>
        <v>0</v>
      </c>
      <c r="DZ24" s="375">
        <f t="shared" si="50"/>
        <v>0</v>
      </c>
      <c r="EA24" s="375">
        <f t="shared" si="51"/>
        <v>0</v>
      </c>
      <c r="EB24" s="375">
        <f t="shared" si="52"/>
        <v>0</v>
      </c>
      <c r="EC24" s="458">
        <f t="shared" si="53"/>
        <v>0</v>
      </c>
      <c r="ED24" s="375">
        <f t="shared" si="54"/>
        <v>0</v>
      </c>
      <c r="EE24" s="375">
        <f t="shared" si="55"/>
        <v>0</v>
      </c>
      <c r="EF24" s="375">
        <f t="shared" si="56"/>
        <v>0</v>
      </c>
      <c r="EG24" s="459">
        <f t="shared" si="57"/>
        <v>0</v>
      </c>
      <c r="EH24" s="375">
        <f t="shared" si="58"/>
        <v>0</v>
      </c>
      <c r="EI24" s="375">
        <f t="shared" si="59"/>
        <v>0</v>
      </c>
      <c r="EJ24" s="375">
        <f t="shared" si="60"/>
        <v>0</v>
      </c>
      <c r="EK24" s="237">
        <f t="shared" si="61"/>
        <v>0</v>
      </c>
      <c r="EL24" s="375">
        <f t="shared" si="62"/>
        <v>0</v>
      </c>
      <c r="EM24" s="458">
        <f t="shared" si="63"/>
        <v>0</v>
      </c>
      <c r="EN24" s="375">
        <f t="shared" si="64"/>
        <v>0</v>
      </c>
      <c r="EO24" s="375">
        <f t="shared" si="65"/>
        <v>0</v>
      </c>
      <c r="EP24" s="375">
        <f t="shared" si="66"/>
        <v>0</v>
      </c>
      <c r="EQ24" s="459">
        <f t="shared" si="67"/>
        <v>0</v>
      </c>
      <c r="ER24" s="375">
        <f t="shared" si="70"/>
        <v>0</v>
      </c>
      <c r="ES24" s="236">
        <f t="shared" si="71"/>
        <v>0</v>
      </c>
      <c r="ET24" s="228"/>
      <c r="EV24" s="347"/>
    </row>
    <row r="25" spans="2:152">
      <c r="B25" s="407">
        <v>15</v>
      </c>
      <c r="C25" s="408" t="s">
        <v>136</v>
      </c>
      <c r="D25" s="409">
        <f>+①入力・結果!L31</f>
        <v>0</v>
      </c>
      <c r="E25" s="731" t="s">
        <v>92</v>
      </c>
      <c r="F25" s="732" t="s">
        <v>492</v>
      </c>
      <c r="G25" s="73">
        <v>1.8965303625135358E-4</v>
      </c>
      <c r="H25" s="79">
        <v>3.7466170643544907E-4</v>
      </c>
      <c r="I25" s="80">
        <v>1.1141583274278069E-4</v>
      </c>
      <c r="J25" s="80">
        <v>1.0747553630129937E-4</v>
      </c>
      <c r="K25" s="560">
        <v>1.0828612763819976E-4</v>
      </c>
      <c r="L25" s="627">
        <v>7.0596540769502297E-5</v>
      </c>
      <c r="M25" s="80">
        <v>1.1699413509321991E-4</v>
      </c>
      <c r="N25" s="560">
        <v>8.2827904988377378E-4</v>
      </c>
      <c r="O25" s="80">
        <v>1.0607514944536184E-4</v>
      </c>
      <c r="P25" s="628">
        <v>1.0649478846059285E-4</v>
      </c>
      <c r="Q25" s="560">
        <v>7.5823634226788487E-5</v>
      </c>
      <c r="R25" s="80">
        <v>1.1432250617162905E-4</v>
      </c>
      <c r="S25" s="560">
        <v>2.622560543101035E-4</v>
      </c>
      <c r="T25" s="560">
        <v>5.3273009594188646E-5</v>
      </c>
      <c r="U25" s="560">
        <v>4.7358201651222633E-5</v>
      </c>
      <c r="V25" s="432">
        <v>6.4989494694052982E-4</v>
      </c>
      <c r="W25" s="80">
        <v>1.2120540868687522E-4</v>
      </c>
      <c r="X25" s="560">
        <v>4.6583561592785138E-5</v>
      </c>
      <c r="Y25" s="560">
        <v>1.3063142050489631E-4</v>
      </c>
      <c r="Z25" s="433">
        <v>6.8580189252652642E-4</v>
      </c>
      <c r="AA25" s="560">
        <v>8.4838656395933747E-4</v>
      </c>
      <c r="AB25" s="560">
        <v>1.0484991242374825E-3</v>
      </c>
      <c r="AC25" s="560">
        <v>4.1725443372956457E-5</v>
      </c>
      <c r="AD25" s="560">
        <v>6.9340184170801845E-4</v>
      </c>
      <c r="AE25" s="560">
        <v>5.7606361188597551E-4</v>
      </c>
      <c r="AF25" s="627">
        <v>6.2592564726008412E-4</v>
      </c>
      <c r="AG25" s="560">
        <v>8.1831164129419923E-4</v>
      </c>
      <c r="AH25" s="560">
        <v>4.065805820125739E-4</v>
      </c>
      <c r="AI25" s="80">
        <v>2.3159244158434915E-5</v>
      </c>
      <c r="AJ25" s="433">
        <v>3.9575834828777762E-5</v>
      </c>
      <c r="AK25" s="80">
        <v>3.5668118804249138E-5</v>
      </c>
      <c r="AL25" s="80">
        <v>3.626099945625686E-5</v>
      </c>
      <c r="AM25" s="80">
        <v>4.1693638125173235E-5</v>
      </c>
      <c r="AN25" s="560">
        <v>4.3339247764804095E-5</v>
      </c>
      <c r="AO25" s="763">
        <v>4.5522311622984215E-5</v>
      </c>
      <c r="AP25" s="764">
        <v>3.9690527288655028E-5</v>
      </c>
      <c r="AQ25" s="560">
        <v>4.9298622208399964E-5</v>
      </c>
      <c r="AR25" s="763">
        <v>0</v>
      </c>
      <c r="AS25" s="560">
        <v>0</v>
      </c>
      <c r="AT25" s="765">
        <v>0</v>
      </c>
      <c r="AU25" s="80">
        <v>1.3417211778165187E-5</v>
      </c>
      <c r="AV25" s="80">
        <v>1.3795522761627163E-5</v>
      </c>
      <c r="AW25" s="560">
        <v>1.4463777693962041E-5</v>
      </c>
      <c r="AX25" s="560">
        <v>1.2812956461573944E-5</v>
      </c>
      <c r="AY25" s="560">
        <v>0</v>
      </c>
      <c r="AZ25" s="627">
        <v>0</v>
      </c>
      <c r="BA25" s="80">
        <v>9.6950894372000584E-6</v>
      </c>
      <c r="BB25" s="560">
        <v>1.1833899388187401E-5</v>
      </c>
      <c r="BC25" s="560">
        <v>0</v>
      </c>
      <c r="BD25" s="628">
        <v>0</v>
      </c>
      <c r="BE25" s="80">
        <v>3.2009055772250477E-5</v>
      </c>
      <c r="BF25" s="80">
        <v>0</v>
      </c>
      <c r="BG25" s="560">
        <v>0</v>
      </c>
      <c r="BH25" s="560">
        <v>0</v>
      </c>
      <c r="BI25" s="560">
        <v>0</v>
      </c>
      <c r="BJ25" s="627">
        <v>0</v>
      </c>
      <c r="BK25" s="560">
        <v>1.1091517052992517E-4</v>
      </c>
      <c r="BL25" s="560">
        <v>0</v>
      </c>
      <c r="BM25" s="560">
        <v>0</v>
      </c>
      <c r="BN25" s="628">
        <v>1.305720639090902E-4</v>
      </c>
      <c r="BO25" s="560">
        <v>0</v>
      </c>
      <c r="BP25" s="560">
        <v>0</v>
      </c>
      <c r="BQ25" s="560">
        <v>9.689745929892618E-5</v>
      </c>
      <c r="BR25" s="80">
        <v>0</v>
      </c>
      <c r="BS25" s="560">
        <v>0</v>
      </c>
      <c r="BT25" s="627">
        <v>0</v>
      </c>
      <c r="BU25" s="560">
        <v>0</v>
      </c>
      <c r="BV25" s="560">
        <v>0</v>
      </c>
      <c r="BW25" s="560">
        <v>0</v>
      </c>
      <c r="BX25" s="628">
        <v>0</v>
      </c>
      <c r="BY25" s="560">
        <v>0</v>
      </c>
      <c r="BZ25" s="236">
        <f t="shared" si="68"/>
        <v>0</v>
      </c>
      <c r="CA25" s="237">
        <f t="shared" si="0"/>
        <v>0</v>
      </c>
      <c r="CB25" s="237">
        <f t="shared" si="1"/>
        <v>0</v>
      </c>
      <c r="CC25" s="237">
        <f t="shared" si="2"/>
        <v>0</v>
      </c>
      <c r="CD25" s="375">
        <f t="shared" si="3"/>
        <v>0</v>
      </c>
      <c r="CE25" s="458">
        <f t="shared" si="4"/>
        <v>0</v>
      </c>
      <c r="CF25" s="237">
        <f t="shared" si="5"/>
        <v>0</v>
      </c>
      <c r="CG25" s="375">
        <f t="shared" si="6"/>
        <v>0</v>
      </c>
      <c r="CH25" s="237">
        <f t="shared" si="7"/>
        <v>0</v>
      </c>
      <c r="CI25" s="459">
        <f t="shared" si="8"/>
        <v>0</v>
      </c>
      <c r="CJ25" s="375">
        <f t="shared" si="9"/>
        <v>0</v>
      </c>
      <c r="CK25" s="237">
        <f t="shared" si="10"/>
        <v>0</v>
      </c>
      <c r="CL25" s="375">
        <f t="shared" si="11"/>
        <v>0</v>
      </c>
      <c r="CM25" s="375">
        <f t="shared" si="12"/>
        <v>0</v>
      </c>
      <c r="CN25" s="375">
        <f t="shared" si="13"/>
        <v>0</v>
      </c>
      <c r="CO25" s="470">
        <f t="shared" si="14"/>
        <v>0</v>
      </c>
      <c r="CP25" s="237">
        <f t="shared" si="15"/>
        <v>0</v>
      </c>
      <c r="CQ25" s="375">
        <f t="shared" si="16"/>
        <v>0</v>
      </c>
      <c r="CR25" s="375">
        <f t="shared" si="17"/>
        <v>0</v>
      </c>
      <c r="CS25" s="471">
        <f t="shared" si="18"/>
        <v>0</v>
      </c>
      <c r="CT25" s="375">
        <f t="shared" si="19"/>
        <v>0</v>
      </c>
      <c r="CU25" s="375">
        <f t="shared" si="20"/>
        <v>0</v>
      </c>
      <c r="CV25" s="375">
        <f t="shared" si="21"/>
        <v>0</v>
      </c>
      <c r="CW25" s="375">
        <f t="shared" si="22"/>
        <v>0</v>
      </c>
      <c r="CX25" s="375">
        <f t="shared" si="23"/>
        <v>0</v>
      </c>
      <c r="CY25" s="458">
        <f t="shared" si="24"/>
        <v>0</v>
      </c>
      <c r="CZ25" s="375">
        <f t="shared" si="25"/>
        <v>0</v>
      </c>
      <c r="DA25" s="375">
        <f t="shared" si="26"/>
        <v>0</v>
      </c>
      <c r="DB25" s="237">
        <f t="shared" si="27"/>
        <v>0</v>
      </c>
      <c r="DC25" s="471">
        <f t="shared" si="28"/>
        <v>0</v>
      </c>
      <c r="DD25" s="237">
        <f t="shared" si="29"/>
        <v>0</v>
      </c>
      <c r="DE25" s="237">
        <f t="shared" si="30"/>
        <v>0</v>
      </c>
      <c r="DF25" s="237">
        <f t="shared" si="31"/>
        <v>0</v>
      </c>
      <c r="DG25" s="375">
        <f t="shared" si="32"/>
        <v>0</v>
      </c>
      <c r="DH25" s="375">
        <f t="shared" si="33"/>
        <v>0</v>
      </c>
      <c r="DI25" s="458">
        <f t="shared" si="34"/>
        <v>0</v>
      </c>
      <c r="DJ25" s="375">
        <f t="shared" si="35"/>
        <v>0</v>
      </c>
      <c r="DK25" s="375">
        <f t="shared" si="36"/>
        <v>0</v>
      </c>
      <c r="DL25" s="375">
        <f t="shared" si="37"/>
        <v>0</v>
      </c>
      <c r="DM25" s="459">
        <f t="shared" si="38"/>
        <v>0</v>
      </c>
      <c r="DN25" s="237">
        <f t="shared" si="39"/>
        <v>0</v>
      </c>
      <c r="DO25" s="237">
        <f t="shared" si="69"/>
        <v>0</v>
      </c>
      <c r="DP25" s="375">
        <f t="shared" si="40"/>
        <v>0</v>
      </c>
      <c r="DQ25" s="375">
        <f t="shared" si="41"/>
        <v>0</v>
      </c>
      <c r="DR25" s="375">
        <f t="shared" si="42"/>
        <v>0</v>
      </c>
      <c r="DS25" s="458">
        <f t="shared" si="43"/>
        <v>0</v>
      </c>
      <c r="DT25" s="237">
        <f t="shared" si="44"/>
        <v>0</v>
      </c>
      <c r="DU25" s="375">
        <f t="shared" si="45"/>
        <v>0</v>
      </c>
      <c r="DV25" s="375">
        <f t="shared" si="46"/>
        <v>0</v>
      </c>
      <c r="DW25" s="459">
        <f t="shared" si="47"/>
        <v>0</v>
      </c>
      <c r="DX25" s="237">
        <f t="shared" si="48"/>
        <v>0</v>
      </c>
      <c r="DY25" s="237">
        <f t="shared" si="49"/>
        <v>0</v>
      </c>
      <c r="DZ25" s="375">
        <f t="shared" si="50"/>
        <v>0</v>
      </c>
      <c r="EA25" s="375">
        <f t="shared" si="51"/>
        <v>0</v>
      </c>
      <c r="EB25" s="375">
        <f t="shared" si="52"/>
        <v>0</v>
      </c>
      <c r="EC25" s="458">
        <f t="shared" si="53"/>
        <v>0</v>
      </c>
      <c r="ED25" s="375">
        <f t="shared" si="54"/>
        <v>0</v>
      </c>
      <c r="EE25" s="375">
        <f t="shared" si="55"/>
        <v>0</v>
      </c>
      <c r="EF25" s="375">
        <f t="shared" si="56"/>
        <v>0</v>
      </c>
      <c r="EG25" s="459">
        <f t="shared" si="57"/>
        <v>0</v>
      </c>
      <c r="EH25" s="375">
        <f t="shared" si="58"/>
        <v>0</v>
      </c>
      <c r="EI25" s="375">
        <f t="shared" si="59"/>
        <v>0</v>
      </c>
      <c r="EJ25" s="375">
        <f t="shared" si="60"/>
        <v>0</v>
      </c>
      <c r="EK25" s="237">
        <f t="shared" si="61"/>
        <v>0</v>
      </c>
      <c r="EL25" s="375">
        <f t="shared" si="62"/>
        <v>0</v>
      </c>
      <c r="EM25" s="458">
        <f t="shared" si="63"/>
        <v>0</v>
      </c>
      <c r="EN25" s="375">
        <f t="shared" si="64"/>
        <v>0</v>
      </c>
      <c r="EO25" s="375">
        <f t="shared" si="65"/>
        <v>0</v>
      </c>
      <c r="EP25" s="375">
        <f t="shared" si="66"/>
        <v>0</v>
      </c>
      <c r="EQ25" s="459">
        <f t="shared" si="67"/>
        <v>0</v>
      </c>
      <c r="ER25" s="375">
        <f t="shared" si="70"/>
        <v>0</v>
      </c>
      <c r="ES25" s="236">
        <f t="shared" si="71"/>
        <v>0</v>
      </c>
      <c r="ET25" s="228"/>
      <c r="EV25" s="347"/>
    </row>
    <row r="26" spans="2:152">
      <c r="B26" s="3">
        <v>16</v>
      </c>
      <c r="C26" s="400" t="s">
        <v>210</v>
      </c>
      <c r="D26" s="231">
        <f>+①入力・結果!L33</f>
        <v>0</v>
      </c>
      <c r="E26" s="733" t="s">
        <v>93</v>
      </c>
      <c r="F26" s="734" t="s">
        <v>260</v>
      </c>
      <c r="G26" s="414">
        <v>3.5350721886532991E-4</v>
      </c>
      <c r="H26" s="415">
        <v>6.3425779558187018E-4</v>
      </c>
      <c r="I26" s="416">
        <v>7.7546182275793911E-4</v>
      </c>
      <c r="J26" s="416">
        <v>5.3477484308951282E-4</v>
      </c>
      <c r="K26" s="576">
        <v>5.3466968242239061E-4</v>
      </c>
      <c r="L26" s="634">
        <v>5.3955927588119604E-4</v>
      </c>
      <c r="M26" s="416">
        <v>1.1162038873067045E-3</v>
      </c>
      <c r="N26" s="576">
        <v>1.6431987602532931E-3</v>
      </c>
      <c r="O26" s="416">
        <v>1.3950567942948688E-3</v>
      </c>
      <c r="P26" s="635">
        <v>1.4052053074898967E-3</v>
      </c>
      <c r="Q26" s="576">
        <v>6.6345679948439924E-4</v>
      </c>
      <c r="R26" s="416">
        <v>6.7124777061189139E-4</v>
      </c>
      <c r="S26" s="576">
        <v>4.6744084291541765E-4</v>
      </c>
      <c r="T26" s="576">
        <v>7.553551991933906E-4</v>
      </c>
      <c r="U26" s="576">
        <v>1.2155271757147141E-3</v>
      </c>
      <c r="V26" s="434">
        <v>4.8662379309258693E-4</v>
      </c>
      <c r="W26" s="416">
        <v>4.8168701210904728E-4</v>
      </c>
      <c r="X26" s="576">
        <v>2.5155123260103975E-4</v>
      </c>
      <c r="Y26" s="576">
        <v>5.1075708557770272E-4</v>
      </c>
      <c r="Z26" s="435">
        <v>4.8695908386972521E-4</v>
      </c>
      <c r="AA26" s="576">
        <v>1.1261768548132799E-4</v>
      </c>
      <c r="AB26" s="576">
        <v>3.9137524913933683E-4</v>
      </c>
      <c r="AC26" s="576">
        <v>1.4443422706023388E-4</v>
      </c>
      <c r="AD26" s="576">
        <v>9.4703555371921115E-4</v>
      </c>
      <c r="AE26" s="576">
        <v>8.2300671512668263E-4</v>
      </c>
      <c r="AF26" s="634">
        <v>2.4155928498451645E-4</v>
      </c>
      <c r="AG26" s="576">
        <v>5.1515696151120032E-4</v>
      </c>
      <c r="AH26" s="576">
        <v>1.1444490456650226E-3</v>
      </c>
      <c r="AI26" s="416">
        <v>3.4141065480216664E-5</v>
      </c>
      <c r="AJ26" s="435">
        <v>5.0548102611134885E-5</v>
      </c>
      <c r="AK26" s="416">
        <v>3.2625340896777651E-5</v>
      </c>
      <c r="AL26" s="416">
        <v>3.2652084818430347E-5</v>
      </c>
      <c r="AM26" s="416">
        <v>3.297200974184618E-5</v>
      </c>
      <c r="AN26" s="576">
        <v>3.1988492397831587E-5</v>
      </c>
      <c r="AO26" s="766">
        <v>3.4141733717238161E-5</v>
      </c>
      <c r="AP26" s="767">
        <v>2.5515338971278234E-5</v>
      </c>
      <c r="AQ26" s="576">
        <v>3.5138379659178697E-5</v>
      </c>
      <c r="AR26" s="766">
        <v>3.310988406446749E-5</v>
      </c>
      <c r="AS26" s="576">
        <v>0</v>
      </c>
      <c r="AT26" s="768">
        <v>7.2849129452903034E-5</v>
      </c>
      <c r="AU26" s="416">
        <v>3.1306827482385437E-5</v>
      </c>
      <c r="AV26" s="416">
        <v>3.054722897217443E-5</v>
      </c>
      <c r="AW26" s="576">
        <v>3.0040153672075008E-5</v>
      </c>
      <c r="AX26" s="576">
        <v>2.5625912923147888E-5</v>
      </c>
      <c r="AY26" s="576">
        <v>4.5892611289582376E-5</v>
      </c>
      <c r="AZ26" s="634">
        <v>6.1770337883748229E-5</v>
      </c>
      <c r="BA26" s="416">
        <v>3.8780357748800234E-5</v>
      </c>
      <c r="BB26" s="576">
        <v>3.5501698164562205E-5</v>
      </c>
      <c r="BC26" s="576">
        <v>5.3642313056538997E-5</v>
      </c>
      <c r="BD26" s="635">
        <v>3.1016407679662539E-5</v>
      </c>
      <c r="BE26" s="416">
        <v>5.1542787243521283E-5</v>
      </c>
      <c r="BF26" s="416">
        <v>5.178292597431567E-5</v>
      </c>
      <c r="BG26" s="576">
        <v>5.3010990265687006E-5</v>
      </c>
      <c r="BH26" s="576">
        <v>5.1100651249410921E-5</v>
      </c>
      <c r="BI26" s="576">
        <v>4.5499527942397596E-5</v>
      </c>
      <c r="BJ26" s="634">
        <v>5.0448301956018256E-5</v>
      </c>
      <c r="BK26" s="576">
        <v>5.1588451409267525E-5</v>
      </c>
      <c r="BL26" s="576">
        <v>4.867959713264691E-5</v>
      </c>
      <c r="BM26" s="576">
        <v>4.6884837443570748E-5</v>
      </c>
      <c r="BN26" s="635">
        <v>4.7480750512396431E-5</v>
      </c>
      <c r="BO26" s="576">
        <v>5.2299127766769131E-5</v>
      </c>
      <c r="BP26" s="576">
        <v>5.5687359641450217E-5</v>
      </c>
      <c r="BQ26" s="576">
        <v>1.3333752946262492E-4</v>
      </c>
      <c r="BR26" s="416">
        <v>1.0995298709173282E-5</v>
      </c>
      <c r="BS26" s="576">
        <v>1.7598266766259822E-5</v>
      </c>
      <c r="BT26" s="634">
        <v>2.4057735246282769E-5</v>
      </c>
      <c r="BU26" s="576">
        <v>1.9981401925899739E-5</v>
      </c>
      <c r="BV26" s="576">
        <v>7.0642022961483139E-7</v>
      </c>
      <c r="BW26" s="576">
        <v>0</v>
      </c>
      <c r="BX26" s="635">
        <v>1.4534007033006004E-6</v>
      </c>
      <c r="BY26" s="576">
        <v>2.1335805686379338E-4</v>
      </c>
      <c r="BZ26" s="417">
        <f t="shared" si="68"/>
        <v>0</v>
      </c>
      <c r="CA26" s="418">
        <f t="shared" si="0"/>
        <v>0</v>
      </c>
      <c r="CB26" s="418">
        <f t="shared" si="1"/>
        <v>0</v>
      </c>
      <c r="CC26" s="418">
        <f t="shared" si="2"/>
        <v>0</v>
      </c>
      <c r="CD26" s="419">
        <f t="shared" si="3"/>
        <v>0</v>
      </c>
      <c r="CE26" s="460">
        <f t="shared" si="4"/>
        <v>0</v>
      </c>
      <c r="CF26" s="418">
        <f t="shared" si="5"/>
        <v>0</v>
      </c>
      <c r="CG26" s="419">
        <f t="shared" si="6"/>
        <v>0</v>
      </c>
      <c r="CH26" s="418">
        <f t="shared" si="7"/>
        <v>0</v>
      </c>
      <c r="CI26" s="461">
        <f t="shared" si="8"/>
        <v>0</v>
      </c>
      <c r="CJ26" s="419">
        <f t="shared" si="9"/>
        <v>0</v>
      </c>
      <c r="CK26" s="418">
        <f t="shared" si="10"/>
        <v>0</v>
      </c>
      <c r="CL26" s="419">
        <f t="shared" si="11"/>
        <v>0</v>
      </c>
      <c r="CM26" s="419">
        <f t="shared" si="12"/>
        <v>0</v>
      </c>
      <c r="CN26" s="419">
        <f t="shared" si="13"/>
        <v>0</v>
      </c>
      <c r="CO26" s="472">
        <f t="shared" si="14"/>
        <v>0</v>
      </c>
      <c r="CP26" s="418">
        <f t="shared" si="15"/>
        <v>0</v>
      </c>
      <c r="CQ26" s="419">
        <f t="shared" si="16"/>
        <v>0</v>
      </c>
      <c r="CR26" s="419">
        <f t="shared" si="17"/>
        <v>0</v>
      </c>
      <c r="CS26" s="473">
        <f t="shared" si="18"/>
        <v>0</v>
      </c>
      <c r="CT26" s="419">
        <f t="shared" si="19"/>
        <v>0</v>
      </c>
      <c r="CU26" s="419">
        <f t="shared" si="20"/>
        <v>0</v>
      </c>
      <c r="CV26" s="419">
        <f t="shared" si="21"/>
        <v>0</v>
      </c>
      <c r="CW26" s="419">
        <f t="shared" si="22"/>
        <v>0</v>
      </c>
      <c r="CX26" s="419">
        <f t="shared" si="23"/>
        <v>0</v>
      </c>
      <c r="CY26" s="460">
        <f t="shared" si="24"/>
        <v>0</v>
      </c>
      <c r="CZ26" s="419">
        <f t="shared" si="25"/>
        <v>0</v>
      </c>
      <c r="DA26" s="419">
        <f t="shared" si="26"/>
        <v>0</v>
      </c>
      <c r="DB26" s="418">
        <f t="shared" si="27"/>
        <v>0</v>
      </c>
      <c r="DC26" s="473">
        <f t="shared" si="28"/>
        <v>0</v>
      </c>
      <c r="DD26" s="418">
        <f t="shared" si="29"/>
        <v>0</v>
      </c>
      <c r="DE26" s="418">
        <f t="shared" si="30"/>
        <v>0</v>
      </c>
      <c r="DF26" s="418">
        <f t="shared" si="31"/>
        <v>0</v>
      </c>
      <c r="DG26" s="419">
        <f t="shared" si="32"/>
        <v>0</v>
      </c>
      <c r="DH26" s="419">
        <f t="shared" si="33"/>
        <v>0</v>
      </c>
      <c r="DI26" s="460">
        <f t="shared" si="34"/>
        <v>0</v>
      </c>
      <c r="DJ26" s="419">
        <f t="shared" si="35"/>
        <v>0</v>
      </c>
      <c r="DK26" s="419">
        <f t="shared" si="36"/>
        <v>0</v>
      </c>
      <c r="DL26" s="419">
        <f t="shared" si="37"/>
        <v>0</v>
      </c>
      <c r="DM26" s="461">
        <f t="shared" si="38"/>
        <v>0</v>
      </c>
      <c r="DN26" s="418">
        <f t="shared" si="39"/>
        <v>0</v>
      </c>
      <c r="DO26" s="418">
        <f t="shared" si="69"/>
        <v>0</v>
      </c>
      <c r="DP26" s="419">
        <f t="shared" si="40"/>
        <v>0</v>
      </c>
      <c r="DQ26" s="419">
        <f t="shared" si="41"/>
        <v>0</v>
      </c>
      <c r="DR26" s="419">
        <f t="shared" si="42"/>
        <v>0</v>
      </c>
      <c r="DS26" s="460">
        <f t="shared" si="43"/>
        <v>0</v>
      </c>
      <c r="DT26" s="418">
        <f t="shared" si="44"/>
        <v>0</v>
      </c>
      <c r="DU26" s="419">
        <f t="shared" si="45"/>
        <v>0</v>
      </c>
      <c r="DV26" s="419">
        <f t="shared" si="46"/>
        <v>0</v>
      </c>
      <c r="DW26" s="461">
        <f t="shared" si="47"/>
        <v>0</v>
      </c>
      <c r="DX26" s="418">
        <f t="shared" si="48"/>
        <v>0</v>
      </c>
      <c r="DY26" s="418">
        <f t="shared" si="49"/>
        <v>0</v>
      </c>
      <c r="DZ26" s="419">
        <f t="shared" si="50"/>
        <v>0</v>
      </c>
      <c r="EA26" s="419">
        <f t="shared" si="51"/>
        <v>0</v>
      </c>
      <c r="EB26" s="419">
        <f t="shared" si="52"/>
        <v>0</v>
      </c>
      <c r="EC26" s="460">
        <f t="shared" si="53"/>
        <v>0</v>
      </c>
      <c r="ED26" s="419">
        <f t="shared" si="54"/>
        <v>0</v>
      </c>
      <c r="EE26" s="419">
        <f t="shared" si="55"/>
        <v>0</v>
      </c>
      <c r="EF26" s="419">
        <f t="shared" si="56"/>
        <v>0</v>
      </c>
      <c r="EG26" s="461">
        <f t="shared" si="57"/>
        <v>0</v>
      </c>
      <c r="EH26" s="419">
        <f t="shared" si="58"/>
        <v>0</v>
      </c>
      <c r="EI26" s="419">
        <f t="shared" si="59"/>
        <v>0</v>
      </c>
      <c r="EJ26" s="419">
        <f t="shared" si="60"/>
        <v>0</v>
      </c>
      <c r="EK26" s="418">
        <f t="shared" si="61"/>
        <v>0</v>
      </c>
      <c r="EL26" s="419">
        <f t="shared" si="62"/>
        <v>0</v>
      </c>
      <c r="EM26" s="460">
        <f t="shared" si="63"/>
        <v>0</v>
      </c>
      <c r="EN26" s="419">
        <f t="shared" si="64"/>
        <v>0</v>
      </c>
      <c r="EO26" s="419">
        <f t="shared" si="65"/>
        <v>0</v>
      </c>
      <c r="EP26" s="419">
        <f t="shared" si="66"/>
        <v>0</v>
      </c>
      <c r="EQ26" s="461">
        <f t="shared" si="67"/>
        <v>0</v>
      </c>
      <c r="ER26" s="419">
        <f t="shared" si="70"/>
        <v>0</v>
      </c>
      <c r="ES26" s="420">
        <f t="shared" si="71"/>
        <v>0</v>
      </c>
      <c r="ET26" s="228"/>
      <c r="EV26" s="347"/>
    </row>
    <row r="27" spans="2:152">
      <c r="B27" s="3">
        <v>17</v>
      </c>
      <c r="C27" s="401" t="s">
        <v>281</v>
      </c>
      <c r="D27" s="231">
        <f>+①入力・結果!L34</f>
        <v>0</v>
      </c>
      <c r="E27" s="731" t="s">
        <v>94</v>
      </c>
      <c r="F27" s="732" t="s">
        <v>76</v>
      </c>
      <c r="G27" s="73">
        <v>7.9157804603132154E-3</v>
      </c>
      <c r="H27" s="79">
        <v>1.0374942385976211E-2</v>
      </c>
      <c r="I27" s="80">
        <v>9.1163319848606671E-3</v>
      </c>
      <c r="J27" s="80">
        <v>9.07945955964529E-3</v>
      </c>
      <c r="K27" s="560">
        <v>9.181599604450837E-3</v>
      </c>
      <c r="L27" s="627">
        <v>4.4324542383137513E-3</v>
      </c>
      <c r="M27" s="80">
        <v>9.1685325081715483E-3</v>
      </c>
      <c r="N27" s="560">
        <v>2.7760707510620677E-2</v>
      </c>
      <c r="O27" s="80">
        <v>7.9182894565191734E-3</v>
      </c>
      <c r="P27" s="628">
        <v>7.8040958684492227E-3</v>
      </c>
      <c r="Q27" s="560">
        <v>1.6150434090305948E-2</v>
      </c>
      <c r="R27" s="80">
        <v>1.0633977839693649E-2</v>
      </c>
      <c r="S27" s="560">
        <v>1.6239492772331852E-2</v>
      </c>
      <c r="T27" s="560">
        <v>8.3206833300902214E-3</v>
      </c>
      <c r="U27" s="560">
        <v>5.0199693750295994E-3</v>
      </c>
      <c r="V27" s="432">
        <v>1.1690865839488175E-2</v>
      </c>
      <c r="W27" s="80">
        <v>1.8691754793099234E-2</v>
      </c>
      <c r="X27" s="560">
        <v>1.0695585741703467E-2</v>
      </c>
      <c r="Y27" s="560">
        <v>1.9701807303355582E-2</v>
      </c>
      <c r="Z27" s="433">
        <v>1.1215387282561808E-2</v>
      </c>
      <c r="AA27" s="560">
        <v>4.6548643332282235E-3</v>
      </c>
      <c r="AB27" s="560">
        <v>1.2625475629643054E-2</v>
      </c>
      <c r="AC27" s="560">
        <v>6.5284270631225712E-3</v>
      </c>
      <c r="AD27" s="560">
        <v>1.2704185365334819E-2</v>
      </c>
      <c r="AE27" s="560">
        <v>1.1856966938797146E-2</v>
      </c>
      <c r="AF27" s="627">
        <v>9.8630933052438179E-3</v>
      </c>
      <c r="AG27" s="560">
        <v>1.1981476322091719E-2</v>
      </c>
      <c r="AH27" s="560">
        <v>2.5689869367164855E-2</v>
      </c>
      <c r="AI27" s="80">
        <v>4.6444690698995142E-3</v>
      </c>
      <c r="AJ27" s="433">
        <v>3.1436682258637544E-3</v>
      </c>
      <c r="AK27" s="80">
        <v>1.4314579622482545E-3</v>
      </c>
      <c r="AL27" s="80">
        <v>1.3985403486967694E-3</v>
      </c>
      <c r="AM27" s="80">
        <v>1.6013760602362455E-3</v>
      </c>
      <c r="AN27" s="560">
        <v>3.5238935980191899E-4</v>
      </c>
      <c r="AO27" s="763">
        <v>5.4626773947581057E-4</v>
      </c>
      <c r="AP27" s="764">
        <v>4.0257534821350096E-4</v>
      </c>
      <c r="AQ27" s="560">
        <v>2.7617717505258954E-3</v>
      </c>
      <c r="AR27" s="763">
        <v>3.3619266896228531E-3</v>
      </c>
      <c r="AS27" s="560">
        <v>4.5273851590106008E-3</v>
      </c>
      <c r="AT27" s="765">
        <v>2.0397756246812852E-3</v>
      </c>
      <c r="AU27" s="80">
        <v>5.4563327897871763E-4</v>
      </c>
      <c r="AV27" s="80">
        <v>1.8525416279899332E-4</v>
      </c>
      <c r="AW27" s="560">
        <v>1.7690312717999726E-4</v>
      </c>
      <c r="AX27" s="560">
        <v>2.5625912923147887E-4</v>
      </c>
      <c r="AY27" s="560">
        <v>2.7535566773749428E-4</v>
      </c>
      <c r="AZ27" s="627">
        <v>1.853110136512447E-4</v>
      </c>
      <c r="BA27" s="80">
        <v>4.0913277424984244E-3</v>
      </c>
      <c r="BB27" s="560">
        <v>4.1300308864774026E-3</v>
      </c>
      <c r="BC27" s="560">
        <v>3.9158888531273467E-3</v>
      </c>
      <c r="BD27" s="628">
        <v>3.4118048447628795E-3</v>
      </c>
      <c r="BE27" s="80">
        <v>5.2634378119856993E-3</v>
      </c>
      <c r="BF27" s="80">
        <v>3.1552177715461235E-3</v>
      </c>
      <c r="BG27" s="560">
        <v>3.2486222239741526E-3</v>
      </c>
      <c r="BH27" s="560">
        <v>1.0589190508905708E-2</v>
      </c>
      <c r="BI27" s="560">
        <v>4.9480736637357394E-4</v>
      </c>
      <c r="BJ27" s="627">
        <v>9.1036253984269296E-4</v>
      </c>
      <c r="BK27" s="560">
        <v>1.1617719257367046E-2</v>
      </c>
      <c r="BL27" s="560">
        <v>2.7273056342264996E-3</v>
      </c>
      <c r="BM27" s="560">
        <v>6.4299205636897025E-4</v>
      </c>
      <c r="BN27" s="628">
        <v>1.1438904144278172E-2</v>
      </c>
      <c r="BO27" s="560">
        <v>1.1221068413070133E-2</v>
      </c>
      <c r="BP27" s="560">
        <v>1.3729814532288589E-3</v>
      </c>
      <c r="BQ27" s="560">
        <v>8.3729343035225949E-4</v>
      </c>
      <c r="BR27" s="80">
        <v>6.7616817042499494E-3</v>
      </c>
      <c r="BS27" s="560">
        <v>3.0634019926452281E-3</v>
      </c>
      <c r="BT27" s="627">
        <v>8.5180974313390171E-3</v>
      </c>
      <c r="BU27" s="560">
        <v>6.9489167774609804E-3</v>
      </c>
      <c r="BV27" s="560">
        <v>1.4362936108528753E-2</v>
      </c>
      <c r="BW27" s="560">
        <v>1.3688155028700436E-3</v>
      </c>
      <c r="BX27" s="628">
        <v>4.5146259346274895E-3</v>
      </c>
      <c r="BY27" s="560">
        <v>7.7370472205384334E-3</v>
      </c>
      <c r="BZ27" s="236">
        <f t="shared" si="68"/>
        <v>0</v>
      </c>
      <c r="CA27" s="237">
        <f t="shared" si="0"/>
        <v>0</v>
      </c>
      <c r="CB27" s="237">
        <f t="shared" si="1"/>
        <v>0</v>
      </c>
      <c r="CC27" s="237">
        <f t="shared" si="2"/>
        <v>0</v>
      </c>
      <c r="CD27" s="375">
        <f t="shared" si="3"/>
        <v>0</v>
      </c>
      <c r="CE27" s="458">
        <f t="shared" si="4"/>
        <v>0</v>
      </c>
      <c r="CF27" s="237">
        <f t="shared" si="5"/>
        <v>0</v>
      </c>
      <c r="CG27" s="375">
        <f t="shared" si="6"/>
        <v>0</v>
      </c>
      <c r="CH27" s="237">
        <f t="shared" si="7"/>
        <v>0</v>
      </c>
      <c r="CI27" s="459">
        <f t="shared" si="8"/>
        <v>0</v>
      </c>
      <c r="CJ27" s="375">
        <f t="shared" si="9"/>
        <v>0</v>
      </c>
      <c r="CK27" s="237">
        <f t="shared" si="10"/>
        <v>0</v>
      </c>
      <c r="CL27" s="375">
        <f t="shared" si="11"/>
        <v>0</v>
      </c>
      <c r="CM27" s="375">
        <f t="shared" si="12"/>
        <v>0</v>
      </c>
      <c r="CN27" s="375">
        <f t="shared" si="13"/>
        <v>0</v>
      </c>
      <c r="CO27" s="470">
        <f t="shared" si="14"/>
        <v>0</v>
      </c>
      <c r="CP27" s="237">
        <f t="shared" si="15"/>
        <v>0</v>
      </c>
      <c r="CQ27" s="375">
        <f t="shared" si="16"/>
        <v>0</v>
      </c>
      <c r="CR27" s="375">
        <f t="shared" si="17"/>
        <v>0</v>
      </c>
      <c r="CS27" s="471">
        <f t="shared" si="18"/>
        <v>0</v>
      </c>
      <c r="CT27" s="375">
        <f t="shared" si="19"/>
        <v>0</v>
      </c>
      <c r="CU27" s="375">
        <f t="shared" si="20"/>
        <v>0</v>
      </c>
      <c r="CV27" s="375">
        <f t="shared" si="21"/>
        <v>0</v>
      </c>
      <c r="CW27" s="375">
        <f t="shared" si="22"/>
        <v>0</v>
      </c>
      <c r="CX27" s="375">
        <f t="shared" si="23"/>
        <v>0</v>
      </c>
      <c r="CY27" s="458">
        <f t="shared" si="24"/>
        <v>0</v>
      </c>
      <c r="CZ27" s="375">
        <f t="shared" si="25"/>
        <v>0</v>
      </c>
      <c r="DA27" s="375">
        <f t="shared" si="26"/>
        <v>0</v>
      </c>
      <c r="DB27" s="237">
        <f t="shared" si="27"/>
        <v>0</v>
      </c>
      <c r="DC27" s="471">
        <f t="shared" si="28"/>
        <v>0</v>
      </c>
      <c r="DD27" s="237">
        <f t="shared" si="29"/>
        <v>0</v>
      </c>
      <c r="DE27" s="237">
        <f t="shared" si="30"/>
        <v>0</v>
      </c>
      <c r="DF27" s="237">
        <f t="shared" si="31"/>
        <v>0</v>
      </c>
      <c r="DG27" s="375">
        <f t="shared" si="32"/>
        <v>0</v>
      </c>
      <c r="DH27" s="375">
        <f t="shared" si="33"/>
        <v>0</v>
      </c>
      <c r="DI27" s="458">
        <f t="shared" si="34"/>
        <v>0</v>
      </c>
      <c r="DJ27" s="375">
        <f t="shared" si="35"/>
        <v>0</v>
      </c>
      <c r="DK27" s="375">
        <f t="shared" si="36"/>
        <v>0</v>
      </c>
      <c r="DL27" s="375">
        <f t="shared" si="37"/>
        <v>0</v>
      </c>
      <c r="DM27" s="459">
        <f t="shared" si="38"/>
        <v>0</v>
      </c>
      <c r="DN27" s="237">
        <f t="shared" si="39"/>
        <v>0</v>
      </c>
      <c r="DO27" s="237">
        <f t="shared" si="69"/>
        <v>0</v>
      </c>
      <c r="DP27" s="375">
        <f t="shared" si="40"/>
        <v>0</v>
      </c>
      <c r="DQ27" s="375">
        <f t="shared" si="41"/>
        <v>0</v>
      </c>
      <c r="DR27" s="375">
        <f t="shared" si="42"/>
        <v>0</v>
      </c>
      <c r="DS27" s="458">
        <f t="shared" si="43"/>
        <v>0</v>
      </c>
      <c r="DT27" s="237">
        <f t="shared" si="44"/>
        <v>0</v>
      </c>
      <c r="DU27" s="375">
        <f t="shared" si="45"/>
        <v>0</v>
      </c>
      <c r="DV27" s="375">
        <f t="shared" si="46"/>
        <v>0</v>
      </c>
      <c r="DW27" s="459">
        <f t="shared" si="47"/>
        <v>0</v>
      </c>
      <c r="DX27" s="237">
        <f t="shared" si="48"/>
        <v>0</v>
      </c>
      <c r="DY27" s="237">
        <f t="shared" si="49"/>
        <v>0</v>
      </c>
      <c r="DZ27" s="375">
        <f t="shared" si="50"/>
        <v>0</v>
      </c>
      <c r="EA27" s="375">
        <f t="shared" si="51"/>
        <v>0</v>
      </c>
      <c r="EB27" s="375">
        <f t="shared" si="52"/>
        <v>0</v>
      </c>
      <c r="EC27" s="458">
        <f t="shared" si="53"/>
        <v>0</v>
      </c>
      <c r="ED27" s="375">
        <f t="shared" si="54"/>
        <v>0</v>
      </c>
      <c r="EE27" s="375">
        <f t="shared" si="55"/>
        <v>0</v>
      </c>
      <c r="EF27" s="375">
        <f t="shared" si="56"/>
        <v>0</v>
      </c>
      <c r="EG27" s="459">
        <f t="shared" si="57"/>
        <v>0</v>
      </c>
      <c r="EH27" s="375">
        <f t="shared" si="58"/>
        <v>0</v>
      </c>
      <c r="EI27" s="375">
        <f t="shared" si="59"/>
        <v>0</v>
      </c>
      <c r="EJ27" s="375">
        <f t="shared" si="60"/>
        <v>0</v>
      </c>
      <c r="EK27" s="237">
        <f t="shared" si="61"/>
        <v>0</v>
      </c>
      <c r="EL27" s="375">
        <f t="shared" si="62"/>
        <v>0</v>
      </c>
      <c r="EM27" s="458">
        <f t="shared" si="63"/>
        <v>0</v>
      </c>
      <c r="EN27" s="375">
        <f t="shared" si="64"/>
        <v>0</v>
      </c>
      <c r="EO27" s="375">
        <f t="shared" si="65"/>
        <v>0</v>
      </c>
      <c r="EP27" s="375">
        <f t="shared" si="66"/>
        <v>0</v>
      </c>
      <c r="EQ27" s="459">
        <f t="shared" si="67"/>
        <v>0</v>
      </c>
      <c r="ER27" s="375">
        <f t="shared" si="70"/>
        <v>0</v>
      </c>
      <c r="ES27" s="341">
        <f t="shared" si="71"/>
        <v>0</v>
      </c>
      <c r="ET27" s="228"/>
      <c r="EV27" s="347"/>
    </row>
    <row r="28" spans="2:152">
      <c r="B28" s="14">
        <v>18</v>
      </c>
      <c r="C28" s="402" t="s">
        <v>138</v>
      </c>
      <c r="D28" s="232">
        <f>+①入力・結果!L36</f>
        <v>0</v>
      </c>
      <c r="E28" s="731" t="s">
        <v>95</v>
      </c>
      <c r="F28" s="732" t="s">
        <v>535</v>
      </c>
      <c r="G28" s="73">
        <v>1.8743811028053483E-3</v>
      </c>
      <c r="H28" s="79">
        <v>1.4237339760894815E-3</v>
      </c>
      <c r="I28" s="80">
        <v>8.8357267928701499E-4</v>
      </c>
      <c r="J28" s="80">
        <v>4.777293011172792E-4</v>
      </c>
      <c r="K28" s="560">
        <v>4.7869783548555242E-4</v>
      </c>
      <c r="L28" s="627">
        <v>4.3366446472694264E-4</v>
      </c>
      <c r="M28" s="80">
        <v>1.4581276915752092E-3</v>
      </c>
      <c r="N28" s="560">
        <v>3.3131161995350951E-3</v>
      </c>
      <c r="O28" s="80">
        <v>1.9142803864455153E-3</v>
      </c>
      <c r="P28" s="628">
        <v>1.9350497488432167E-3</v>
      </c>
      <c r="Q28" s="560">
        <v>4.1702998824733669E-4</v>
      </c>
      <c r="R28" s="80">
        <v>7.260273048191303E-4</v>
      </c>
      <c r="S28" s="560">
        <v>1.3493277820203773E-3</v>
      </c>
      <c r="T28" s="560">
        <v>4.6880248442886002E-4</v>
      </c>
      <c r="U28" s="560">
        <v>6.1565662146589417E-4</v>
      </c>
      <c r="V28" s="432">
        <v>1.9884924736450322E-3</v>
      </c>
      <c r="W28" s="80">
        <v>8.7142509349012016E-4</v>
      </c>
      <c r="X28" s="560">
        <v>1.3975068477835542E-4</v>
      </c>
      <c r="Y28" s="560">
        <v>9.6384804859018104E-4</v>
      </c>
      <c r="Z28" s="433">
        <v>2.0643602083605809E-3</v>
      </c>
      <c r="AA28" s="560">
        <v>9.9854347793444155E-4</v>
      </c>
      <c r="AB28" s="560">
        <v>2.32167663224014E-3</v>
      </c>
      <c r="AC28" s="560">
        <v>2.1456506842170301E-3</v>
      </c>
      <c r="AD28" s="560">
        <v>2.1824771831930852E-3</v>
      </c>
      <c r="AE28" s="560">
        <v>2.2442649415985723E-3</v>
      </c>
      <c r="AF28" s="627">
        <v>1.9898941099134346E-3</v>
      </c>
      <c r="AG28" s="560">
        <v>2.0050094336723822E-3</v>
      </c>
      <c r="AH28" s="560">
        <v>3.0870007152806532E-3</v>
      </c>
      <c r="AI28" s="80">
        <v>3.1623660068348554E-3</v>
      </c>
      <c r="AJ28" s="433">
        <v>2.7850642464114063E-3</v>
      </c>
      <c r="AK28" s="80">
        <v>5.612234807114082E-4</v>
      </c>
      <c r="AL28" s="80">
        <v>5.64881067358845E-4</v>
      </c>
      <c r="AM28" s="80">
        <v>6.0370686224102876E-4</v>
      </c>
      <c r="AN28" s="560">
        <v>3.8437785219975058E-4</v>
      </c>
      <c r="AO28" s="763">
        <v>4.3246196041835008E-4</v>
      </c>
      <c r="AP28" s="764">
        <v>3.3169940662661706E-4</v>
      </c>
      <c r="AQ28" s="560">
        <v>4.5784784242482092E-4</v>
      </c>
      <c r="AR28" s="763">
        <v>2.6768067809042565E-3</v>
      </c>
      <c r="AS28" s="560">
        <v>4.4169611307420494E-4</v>
      </c>
      <c r="AT28" s="765">
        <v>7.2849129452903045E-4</v>
      </c>
      <c r="AU28" s="80">
        <v>4.0162187255974457E-4</v>
      </c>
      <c r="AV28" s="80">
        <v>3.645959587001464E-4</v>
      </c>
      <c r="AW28" s="560">
        <v>3.6604483548565477E-4</v>
      </c>
      <c r="AX28" s="560">
        <v>3.0751095507777467E-4</v>
      </c>
      <c r="AY28" s="560">
        <v>5.0481872418540617E-4</v>
      </c>
      <c r="AZ28" s="627">
        <v>3.7062202730248935E-4</v>
      </c>
      <c r="BA28" s="80">
        <v>7.6591206553880452E-4</v>
      </c>
      <c r="BB28" s="560">
        <v>7.9287125900855604E-4</v>
      </c>
      <c r="BC28" s="560">
        <v>6.4370775667846802E-4</v>
      </c>
      <c r="BD28" s="628">
        <v>3.4118048447628793E-4</v>
      </c>
      <c r="BE28" s="80">
        <v>5.4901275864548179E-3</v>
      </c>
      <c r="BF28" s="80">
        <v>5.4186184846456986E-3</v>
      </c>
      <c r="BG28" s="560">
        <v>1.4380930179768423E-3</v>
      </c>
      <c r="BH28" s="560">
        <v>5.5597508559359084E-2</v>
      </c>
      <c r="BI28" s="560">
        <v>9.6117752778314923E-4</v>
      </c>
      <c r="BJ28" s="627">
        <v>3.8065536930450135E-4</v>
      </c>
      <c r="BK28" s="560">
        <v>9.3572852781176417E-3</v>
      </c>
      <c r="BL28" s="560">
        <v>4.6220653380049104E-3</v>
      </c>
      <c r="BM28" s="560">
        <v>2.0629328475171129E-3</v>
      </c>
      <c r="BN28" s="628">
        <v>1.1223262402367706E-2</v>
      </c>
      <c r="BO28" s="560">
        <v>1.1622028392615363E-3</v>
      </c>
      <c r="BP28" s="560">
        <v>4.1861532420124647E-4</v>
      </c>
      <c r="BQ28" s="560">
        <v>3.2299153099642058E-5</v>
      </c>
      <c r="BR28" s="80">
        <v>3.6946338672280321E-3</v>
      </c>
      <c r="BS28" s="560">
        <v>3.3162956039529618E-3</v>
      </c>
      <c r="BT28" s="627">
        <v>2.4580368805081328E-3</v>
      </c>
      <c r="BU28" s="560">
        <v>2.2577447145349327E-2</v>
      </c>
      <c r="BV28" s="560">
        <v>4.688511063953636E-3</v>
      </c>
      <c r="BW28" s="560">
        <v>6.4882185867600622E-4</v>
      </c>
      <c r="BX28" s="628">
        <v>6.8237163019963193E-4</v>
      </c>
      <c r="BY28" s="560">
        <v>3.8329966026380151E-4</v>
      </c>
      <c r="BZ28" s="236">
        <f t="shared" si="68"/>
        <v>0</v>
      </c>
      <c r="CA28" s="237">
        <f t="shared" si="0"/>
        <v>0</v>
      </c>
      <c r="CB28" s="237">
        <f t="shared" si="1"/>
        <v>0</v>
      </c>
      <c r="CC28" s="237">
        <f t="shared" si="2"/>
        <v>0</v>
      </c>
      <c r="CD28" s="375">
        <f t="shared" si="3"/>
        <v>0</v>
      </c>
      <c r="CE28" s="458">
        <f t="shared" si="4"/>
        <v>0</v>
      </c>
      <c r="CF28" s="237">
        <f t="shared" si="5"/>
        <v>0</v>
      </c>
      <c r="CG28" s="375">
        <f t="shared" si="6"/>
        <v>0</v>
      </c>
      <c r="CH28" s="237">
        <f t="shared" si="7"/>
        <v>0</v>
      </c>
      <c r="CI28" s="459">
        <f t="shared" si="8"/>
        <v>0</v>
      </c>
      <c r="CJ28" s="375">
        <f t="shared" si="9"/>
        <v>0</v>
      </c>
      <c r="CK28" s="237">
        <f t="shared" si="10"/>
        <v>0</v>
      </c>
      <c r="CL28" s="375">
        <f t="shared" si="11"/>
        <v>0</v>
      </c>
      <c r="CM28" s="375">
        <f t="shared" si="12"/>
        <v>0</v>
      </c>
      <c r="CN28" s="375">
        <f t="shared" si="13"/>
        <v>0</v>
      </c>
      <c r="CO28" s="470">
        <f t="shared" si="14"/>
        <v>0</v>
      </c>
      <c r="CP28" s="237">
        <f t="shared" si="15"/>
        <v>0</v>
      </c>
      <c r="CQ28" s="375">
        <f t="shared" si="16"/>
        <v>0</v>
      </c>
      <c r="CR28" s="375">
        <f t="shared" si="17"/>
        <v>0</v>
      </c>
      <c r="CS28" s="471">
        <f t="shared" si="18"/>
        <v>0</v>
      </c>
      <c r="CT28" s="375">
        <f t="shared" si="19"/>
        <v>0</v>
      </c>
      <c r="CU28" s="375">
        <f t="shared" si="20"/>
        <v>0</v>
      </c>
      <c r="CV28" s="375">
        <f t="shared" si="21"/>
        <v>0</v>
      </c>
      <c r="CW28" s="375">
        <f t="shared" si="22"/>
        <v>0</v>
      </c>
      <c r="CX28" s="375">
        <f t="shared" si="23"/>
        <v>0</v>
      </c>
      <c r="CY28" s="458">
        <f t="shared" si="24"/>
        <v>0</v>
      </c>
      <c r="CZ28" s="375">
        <f t="shared" si="25"/>
        <v>0</v>
      </c>
      <c r="DA28" s="375">
        <f t="shared" si="26"/>
        <v>0</v>
      </c>
      <c r="DB28" s="237">
        <f t="shared" si="27"/>
        <v>0</v>
      </c>
      <c r="DC28" s="471">
        <f t="shared" si="28"/>
        <v>0</v>
      </c>
      <c r="DD28" s="237">
        <f t="shared" si="29"/>
        <v>0</v>
      </c>
      <c r="DE28" s="237">
        <f t="shared" si="30"/>
        <v>0</v>
      </c>
      <c r="DF28" s="237">
        <f t="shared" si="31"/>
        <v>0</v>
      </c>
      <c r="DG28" s="375">
        <f t="shared" si="32"/>
        <v>0</v>
      </c>
      <c r="DH28" s="375">
        <f t="shared" si="33"/>
        <v>0</v>
      </c>
      <c r="DI28" s="458">
        <f t="shared" si="34"/>
        <v>0</v>
      </c>
      <c r="DJ28" s="375">
        <f t="shared" si="35"/>
        <v>0</v>
      </c>
      <c r="DK28" s="375">
        <f t="shared" si="36"/>
        <v>0</v>
      </c>
      <c r="DL28" s="375">
        <f t="shared" si="37"/>
        <v>0</v>
      </c>
      <c r="DM28" s="459">
        <f t="shared" si="38"/>
        <v>0</v>
      </c>
      <c r="DN28" s="237">
        <f t="shared" si="39"/>
        <v>0</v>
      </c>
      <c r="DO28" s="237">
        <f t="shared" si="69"/>
        <v>0</v>
      </c>
      <c r="DP28" s="375">
        <f t="shared" si="40"/>
        <v>0</v>
      </c>
      <c r="DQ28" s="375">
        <f t="shared" si="41"/>
        <v>0</v>
      </c>
      <c r="DR28" s="375">
        <f t="shared" si="42"/>
        <v>0</v>
      </c>
      <c r="DS28" s="458">
        <f t="shared" si="43"/>
        <v>0</v>
      </c>
      <c r="DT28" s="237">
        <f t="shared" si="44"/>
        <v>0</v>
      </c>
      <c r="DU28" s="375">
        <f t="shared" si="45"/>
        <v>0</v>
      </c>
      <c r="DV28" s="375">
        <f t="shared" si="46"/>
        <v>0</v>
      </c>
      <c r="DW28" s="459">
        <f t="shared" si="47"/>
        <v>0</v>
      </c>
      <c r="DX28" s="237">
        <f t="shared" si="48"/>
        <v>0</v>
      </c>
      <c r="DY28" s="237">
        <f t="shared" si="49"/>
        <v>0</v>
      </c>
      <c r="DZ28" s="375">
        <f t="shared" si="50"/>
        <v>0</v>
      </c>
      <c r="EA28" s="375">
        <f t="shared" si="51"/>
        <v>0</v>
      </c>
      <c r="EB28" s="375">
        <f t="shared" si="52"/>
        <v>0</v>
      </c>
      <c r="EC28" s="458">
        <f t="shared" si="53"/>
        <v>0</v>
      </c>
      <c r="ED28" s="375">
        <f t="shared" si="54"/>
        <v>0</v>
      </c>
      <c r="EE28" s="375">
        <f t="shared" si="55"/>
        <v>0</v>
      </c>
      <c r="EF28" s="375">
        <f t="shared" si="56"/>
        <v>0</v>
      </c>
      <c r="EG28" s="459">
        <f t="shared" si="57"/>
        <v>0</v>
      </c>
      <c r="EH28" s="375">
        <f t="shared" si="58"/>
        <v>0</v>
      </c>
      <c r="EI28" s="375">
        <f t="shared" si="59"/>
        <v>0</v>
      </c>
      <c r="EJ28" s="375">
        <f t="shared" si="60"/>
        <v>0</v>
      </c>
      <c r="EK28" s="237">
        <f t="shared" si="61"/>
        <v>0</v>
      </c>
      <c r="EL28" s="375">
        <f t="shared" si="62"/>
        <v>0</v>
      </c>
      <c r="EM28" s="458">
        <f t="shared" si="63"/>
        <v>0</v>
      </c>
      <c r="EN28" s="375">
        <f t="shared" si="64"/>
        <v>0</v>
      </c>
      <c r="EO28" s="375">
        <f t="shared" si="65"/>
        <v>0</v>
      </c>
      <c r="EP28" s="375">
        <f t="shared" si="66"/>
        <v>0</v>
      </c>
      <c r="EQ28" s="459">
        <f t="shared" si="67"/>
        <v>0</v>
      </c>
      <c r="ER28" s="375">
        <f t="shared" si="70"/>
        <v>0</v>
      </c>
      <c r="ES28" s="341">
        <f t="shared" si="71"/>
        <v>0</v>
      </c>
      <c r="ET28" s="228"/>
      <c r="EV28" s="347"/>
    </row>
    <row r="29" spans="2:152">
      <c r="B29" s="14">
        <v>19</v>
      </c>
      <c r="C29" s="402" t="s">
        <v>139</v>
      </c>
      <c r="D29" s="232">
        <f>+①入力・結果!L37</f>
        <v>0</v>
      </c>
      <c r="E29" s="731" t="s">
        <v>96</v>
      </c>
      <c r="F29" s="732" t="s">
        <v>77</v>
      </c>
      <c r="G29" s="73">
        <v>0</v>
      </c>
      <c r="H29" s="79">
        <v>0</v>
      </c>
      <c r="I29" s="80">
        <v>0</v>
      </c>
      <c r="J29" s="80">
        <v>0</v>
      </c>
      <c r="K29" s="560">
        <v>0</v>
      </c>
      <c r="L29" s="627">
        <v>0</v>
      </c>
      <c r="M29" s="80">
        <v>0</v>
      </c>
      <c r="N29" s="560">
        <v>0</v>
      </c>
      <c r="O29" s="80">
        <v>0</v>
      </c>
      <c r="P29" s="628">
        <v>0</v>
      </c>
      <c r="Q29" s="560">
        <v>0</v>
      </c>
      <c r="R29" s="80">
        <v>0</v>
      </c>
      <c r="S29" s="560">
        <v>0</v>
      </c>
      <c r="T29" s="560">
        <v>0</v>
      </c>
      <c r="U29" s="560">
        <v>0</v>
      </c>
      <c r="V29" s="432">
        <v>0</v>
      </c>
      <c r="W29" s="80">
        <v>0</v>
      </c>
      <c r="X29" s="560">
        <v>0</v>
      </c>
      <c r="Y29" s="560">
        <v>0</v>
      </c>
      <c r="Z29" s="433">
        <v>0</v>
      </c>
      <c r="AA29" s="560">
        <v>0</v>
      </c>
      <c r="AB29" s="560">
        <v>0</v>
      </c>
      <c r="AC29" s="560">
        <v>0</v>
      </c>
      <c r="AD29" s="560">
        <v>0</v>
      </c>
      <c r="AE29" s="560">
        <v>0</v>
      </c>
      <c r="AF29" s="627">
        <v>0</v>
      </c>
      <c r="AG29" s="560">
        <v>0</v>
      </c>
      <c r="AH29" s="560">
        <v>0</v>
      </c>
      <c r="AI29" s="80">
        <v>0</v>
      </c>
      <c r="AJ29" s="433">
        <v>0</v>
      </c>
      <c r="AK29" s="80">
        <v>0</v>
      </c>
      <c r="AL29" s="80">
        <v>0</v>
      </c>
      <c r="AM29" s="80">
        <v>0</v>
      </c>
      <c r="AN29" s="560">
        <v>0</v>
      </c>
      <c r="AO29" s="763">
        <v>0</v>
      </c>
      <c r="AP29" s="764">
        <v>0</v>
      </c>
      <c r="AQ29" s="560">
        <v>0</v>
      </c>
      <c r="AR29" s="763">
        <v>0</v>
      </c>
      <c r="AS29" s="560">
        <v>0</v>
      </c>
      <c r="AT29" s="765">
        <v>0</v>
      </c>
      <c r="AU29" s="80">
        <v>0</v>
      </c>
      <c r="AV29" s="80">
        <v>0</v>
      </c>
      <c r="AW29" s="560">
        <v>0</v>
      </c>
      <c r="AX29" s="560">
        <v>0</v>
      </c>
      <c r="AY29" s="560">
        <v>0</v>
      </c>
      <c r="AZ29" s="627">
        <v>0</v>
      </c>
      <c r="BA29" s="80">
        <v>0</v>
      </c>
      <c r="BB29" s="560">
        <v>0</v>
      </c>
      <c r="BC29" s="560">
        <v>0</v>
      </c>
      <c r="BD29" s="628">
        <v>0</v>
      </c>
      <c r="BE29" s="80">
        <v>0</v>
      </c>
      <c r="BF29" s="80">
        <v>0</v>
      </c>
      <c r="BG29" s="560">
        <v>0</v>
      </c>
      <c r="BH29" s="560">
        <v>0</v>
      </c>
      <c r="BI29" s="560">
        <v>0</v>
      </c>
      <c r="BJ29" s="627">
        <v>0</v>
      </c>
      <c r="BK29" s="560">
        <v>0</v>
      </c>
      <c r="BL29" s="560">
        <v>0</v>
      </c>
      <c r="BM29" s="560">
        <v>0</v>
      </c>
      <c r="BN29" s="628">
        <v>0</v>
      </c>
      <c r="BO29" s="560">
        <v>0</v>
      </c>
      <c r="BP29" s="560">
        <v>0</v>
      </c>
      <c r="BQ29" s="560">
        <v>0</v>
      </c>
      <c r="BR29" s="80">
        <v>0</v>
      </c>
      <c r="BS29" s="560">
        <v>0</v>
      </c>
      <c r="BT29" s="627">
        <v>0</v>
      </c>
      <c r="BU29" s="560">
        <v>0</v>
      </c>
      <c r="BV29" s="560">
        <v>0</v>
      </c>
      <c r="BW29" s="560">
        <v>0</v>
      </c>
      <c r="BX29" s="628">
        <v>0</v>
      </c>
      <c r="BY29" s="560">
        <v>0</v>
      </c>
      <c r="BZ29" s="236">
        <f t="shared" si="68"/>
        <v>0</v>
      </c>
      <c r="CA29" s="237">
        <f t="shared" si="0"/>
        <v>0</v>
      </c>
      <c r="CB29" s="237">
        <f t="shared" si="1"/>
        <v>0</v>
      </c>
      <c r="CC29" s="237">
        <f t="shared" si="2"/>
        <v>0</v>
      </c>
      <c r="CD29" s="375">
        <f t="shared" si="3"/>
        <v>0</v>
      </c>
      <c r="CE29" s="458">
        <f t="shared" si="4"/>
        <v>0</v>
      </c>
      <c r="CF29" s="237">
        <f t="shared" si="5"/>
        <v>0</v>
      </c>
      <c r="CG29" s="375">
        <f t="shared" si="6"/>
        <v>0</v>
      </c>
      <c r="CH29" s="237">
        <f t="shared" si="7"/>
        <v>0</v>
      </c>
      <c r="CI29" s="459">
        <f t="shared" si="8"/>
        <v>0</v>
      </c>
      <c r="CJ29" s="375">
        <f t="shared" si="9"/>
        <v>0</v>
      </c>
      <c r="CK29" s="237">
        <f t="shared" si="10"/>
        <v>0</v>
      </c>
      <c r="CL29" s="375">
        <f t="shared" si="11"/>
        <v>0</v>
      </c>
      <c r="CM29" s="375">
        <f t="shared" si="12"/>
        <v>0</v>
      </c>
      <c r="CN29" s="375">
        <f t="shared" si="13"/>
        <v>0</v>
      </c>
      <c r="CO29" s="470">
        <f t="shared" si="14"/>
        <v>0</v>
      </c>
      <c r="CP29" s="237">
        <f t="shared" si="15"/>
        <v>0</v>
      </c>
      <c r="CQ29" s="375">
        <f t="shared" si="16"/>
        <v>0</v>
      </c>
      <c r="CR29" s="375">
        <f t="shared" si="17"/>
        <v>0</v>
      </c>
      <c r="CS29" s="471">
        <f t="shared" si="18"/>
        <v>0</v>
      </c>
      <c r="CT29" s="375">
        <f t="shared" si="19"/>
        <v>0</v>
      </c>
      <c r="CU29" s="375">
        <f t="shared" si="20"/>
        <v>0</v>
      </c>
      <c r="CV29" s="375">
        <f t="shared" si="21"/>
        <v>0</v>
      </c>
      <c r="CW29" s="375">
        <f t="shared" si="22"/>
        <v>0</v>
      </c>
      <c r="CX29" s="375">
        <f t="shared" si="23"/>
        <v>0</v>
      </c>
      <c r="CY29" s="458">
        <f t="shared" si="24"/>
        <v>0</v>
      </c>
      <c r="CZ29" s="375">
        <f t="shared" si="25"/>
        <v>0</v>
      </c>
      <c r="DA29" s="375">
        <f t="shared" si="26"/>
        <v>0</v>
      </c>
      <c r="DB29" s="237">
        <f t="shared" si="27"/>
        <v>0</v>
      </c>
      <c r="DC29" s="471">
        <f t="shared" si="28"/>
        <v>0</v>
      </c>
      <c r="DD29" s="237">
        <f t="shared" si="29"/>
        <v>0</v>
      </c>
      <c r="DE29" s="237">
        <f t="shared" si="30"/>
        <v>0</v>
      </c>
      <c r="DF29" s="237">
        <f t="shared" si="31"/>
        <v>0</v>
      </c>
      <c r="DG29" s="375">
        <f t="shared" si="32"/>
        <v>0</v>
      </c>
      <c r="DH29" s="375">
        <f t="shared" si="33"/>
        <v>0</v>
      </c>
      <c r="DI29" s="458">
        <f t="shared" si="34"/>
        <v>0</v>
      </c>
      <c r="DJ29" s="375">
        <f t="shared" si="35"/>
        <v>0</v>
      </c>
      <c r="DK29" s="375">
        <f t="shared" si="36"/>
        <v>0</v>
      </c>
      <c r="DL29" s="375">
        <f t="shared" si="37"/>
        <v>0</v>
      </c>
      <c r="DM29" s="459">
        <f t="shared" si="38"/>
        <v>0</v>
      </c>
      <c r="DN29" s="237">
        <f t="shared" si="39"/>
        <v>0</v>
      </c>
      <c r="DO29" s="237">
        <f t="shared" si="69"/>
        <v>0</v>
      </c>
      <c r="DP29" s="375">
        <f t="shared" si="40"/>
        <v>0</v>
      </c>
      <c r="DQ29" s="375">
        <f t="shared" si="41"/>
        <v>0</v>
      </c>
      <c r="DR29" s="375">
        <f t="shared" si="42"/>
        <v>0</v>
      </c>
      <c r="DS29" s="458">
        <f t="shared" si="43"/>
        <v>0</v>
      </c>
      <c r="DT29" s="237">
        <f t="shared" si="44"/>
        <v>0</v>
      </c>
      <c r="DU29" s="375">
        <f t="shared" si="45"/>
        <v>0</v>
      </c>
      <c r="DV29" s="375">
        <f t="shared" si="46"/>
        <v>0</v>
      </c>
      <c r="DW29" s="459">
        <f t="shared" si="47"/>
        <v>0</v>
      </c>
      <c r="DX29" s="237">
        <f t="shared" si="48"/>
        <v>0</v>
      </c>
      <c r="DY29" s="237">
        <f t="shared" si="49"/>
        <v>0</v>
      </c>
      <c r="DZ29" s="375">
        <f t="shared" si="50"/>
        <v>0</v>
      </c>
      <c r="EA29" s="375">
        <f t="shared" si="51"/>
        <v>0</v>
      </c>
      <c r="EB29" s="375">
        <f t="shared" si="52"/>
        <v>0</v>
      </c>
      <c r="EC29" s="458">
        <f t="shared" si="53"/>
        <v>0</v>
      </c>
      <c r="ED29" s="375">
        <f t="shared" si="54"/>
        <v>0</v>
      </c>
      <c r="EE29" s="375">
        <f t="shared" si="55"/>
        <v>0</v>
      </c>
      <c r="EF29" s="375">
        <f t="shared" si="56"/>
        <v>0</v>
      </c>
      <c r="EG29" s="459">
        <f t="shared" si="57"/>
        <v>0</v>
      </c>
      <c r="EH29" s="375">
        <f t="shared" si="58"/>
        <v>0</v>
      </c>
      <c r="EI29" s="375">
        <f t="shared" si="59"/>
        <v>0</v>
      </c>
      <c r="EJ29" s="375">
        <f t="shared" si="60"/>
        <v>0</v>
      </c>
      <c r="EK29" s="237">
        <f t="shared" si="61"/>
        <v>0</v>
      </c>
      <c r="EL29" s="375">
        <f t="shared" si="62"/>
        <v>0</v>
      </c>
      <c r="EM29" s="458">
        <f t="shared" si="63"/>
        <v>0</v>
      </c>
      <c r="EN29" s="375">
        <f t="shared" si="64"/>
        <v>0</v>
      </c>
      <c r="EO29" s="375">
        <f t="shared" si="65"/>
        <v>0</v>
      </c>
      <c r="EP29" s="375">
        <f t="shared" si="66"/>
        <v>0</v>
      </c>
      <c r="EQ29" s="459">
        <f t="shared" si="67"/>
        <v>0</v>
      </c>
      <c r="ER29" s="375">
        <f t="shared" si="70"/>
        <v>0</v>
      </c>
      <c r="ES29" s="341">
        <f t="shared" si="71"/>
        <v>0</v>
      </c>
      <c r="ET29" s="228"/>
      <c r="EV29" s="347"/>
    </row>
    <row r="30" spans="2:152">
      <c r="B30" s="410">
        <v>20</v>
      </c>
      <c r="C30" s="411" t="s">
        <v>310</v>
      </c>
      <c r="D30" s="412">
        <f>+①入力・結果!L39</f>
        <v>0</v>
      </c>
      <c r="E30" s="735" t="s">
        <v>97</v>
      </c>
      <c r="F30" s="736" t="s">
        <v>46</v>
      </c>
      <c r="G30" s="421">
        <v>2.4135771438265324E-3</v>
      </c>
      <c r="H30" s="422">
        <v>1.3304340176326526E-3</v>
      </c>
      <c r="I30" s="423">
        <v>2.0386618659768586E-3</v>
      </c>
      <c r="J30" s="423">
        <v>2.3355052212396385E-3</v>
      </c>
      <c r="K30" s="586">
        <v>2.3478250171545395E-3</v>
      </c>
      <c r="L30" s="640">
        <v>1.7749987393474863E-3</v>
      </c>
      <c r="M30" s="423">
        <v>1.6184188687895422E-3</v>
      </c>
      <c r="N30" s="586">
        <v>1.3893713094824591E-3</v>
      </c>
      <c r="O30" s="423">
        <v>1.5338103516378235E-3</v>
      </c>
      <c r="P30" s="641">
        <v>1.5343138041174305E-3</v>
      </c>
      <c r="Q30" s="586">
        <v>1.4975167759790726E-3</v>
      </c>
      <c r="R30" s="423">
        <v>1.7521511883387868E-3</v>
      </c>
      <c r="S30" s="586">
        <v>1.4036813684058908E-3</v>
      </c>
      <c r="T30" s="586">
        <v>1.8959583730310716E-3</v>
      </c>
      <c r="U30" s="586">
        <v>1.7206813266610888E-3</v>
      </c>
      <c r="V30" s="436">
        <v>5.8995576062760981E-4</v>
      </c>
      <c r="W30" s="423">
        <v>5.1616786113203763E-4</v>
      </c>
      <c r="X30" s="586">
        <v>4.0993534201650924E-4</v>
      </c>
      <c r="Y30" s="586">
        <v>5.295868398847148E-4</v>
      </c>
      <c r="Z30" s="437">
        <v>5.9496720477466864E-4</v>
      </c>
      <c r="AA30" s="586">
        <v>6.0062765590041596E-4</v>
      </c>
      <c r="AB30" s="586">
        <v>5.8464697710937971E-4</v>
      </c>
      <c r="AC30" s="586">
        <v>6.2588165059434685E-4</v>
      </c>
      <c r="AD30" s="586">
        <v>5.4817608724999688E-4</v>
      </c>
      <c r="AE30" s="586">
        <v>6.890575443172475E-4</v>
      </c>
      <c r="AF30" s="640">
        <v>5.1752096813793434E-4</v>
      </c>
      <c r="AG30" s="586">
        <v>6.0802597723181326E-4</v>
      </c>
      <c r="AH30" s="586">
        <v>7.0775138350336942E-4</v>
      </c>
      <c r="AI30" s="423">
        <v>2.9630548061520341E-3</v>
      </c>
      <c r="AJ30" s="437">
        <v>2.859372984082266E-3</v>
      </c>
      <c r="AK30" s="423">
        <v>4.4020544160258378E-3</v>
      </c>
      <c r="AL30" s="423">
        <v>4.3994387965885099E-3</v>
      </c>
      <c r="AM30" s="423">
        <v>4.6213994299458602E-3</v>
      </c>
      <c r="AN30" s="586">
        <v>4.9164249041764065E-3</v>
      </c>
      <c r="AO30" s="769">
        <v>1.3315276149722883E-3</v>
      </c>
      <c r="AP30" s="770">
        <v>1.4345290577185317E-3</v>
      </c>
      <c r="AQ30" s="586">
        <v>5.4254707100627412E-3</v>
      </c>
      <c r="AR30" s="769">
        <v>2.9365920251023859E-3</v>
      </c>
      <c r="AS30" s="586">
        <v>3.0918727915194349E-3</v>
      </c>
      <c r="AT30" s="771">
        <v>3.423909084286443E-3</v>
      </c>
      <c r="AU30" s="423">
        <v>3.4661130426926734E-3</v>
      </c>
      <c r="AV30" s="423">
        <v>3.2793928393353715E-3</v>
      </c>
      <c r="AW30" s="586">
        <v>2.7737075223882588E-3</v>
      </c>
      <c r="AX30" s="586">
        <v>9.3406452604874041E-3</v>
      </c>
      <c r="AY30" s="586">
        <v>2.8453418999541077E-3</v>
      </c>
      <c r="AZ30" s="640">
        <v>2.7178948668849221E-3</v>
      </c>
      <c r="BA30" s="423">
        <v>5.3032139221484325E-3</v>
      </c>
      <c r="BB30" s="586">
        <v>5.3725903222370799E-3</v>
      </c>
      <c r="BC30" s="586">
        <v>4.9887351142581275E-3</v>
      </c>
      <c r="BD30" s="641">
        <v>4.5594119289103932E-3</v>
      </c>
      <c r="BE30" s="423">
        <v>1.6887649527431432E-3</v>
      </c>
      <c r="BF30" s="423">
        <v>1.8101894635465905E-3</v>
      </c>
      <c r="BG30" s="586">
        <v>2.0062620931321539E-3</v>
      </c>
      <c r="BH30" s="586">
        <v>1.5500530878987979E-3</v>
      </c>
      <c r="BI30" s="586">
        <v>2.0702285213790909E-3</v>
      </c>
      <c r="BJ30" s="640">
        <v>1.1488454218165976E-3</v>
      </c>
      <c r="BK30" s="586">
        <v>1.6035410313047322E-3</v>
      </c>
      <c r="BL30" s="586">
        <v>1.5577471082447011E-3</v>
      </c>
      <c r="BM30" s="586">
        <v>2.3643353739400681E-3</v>
      </c>
      <c r="BN30" s="641">
        <v>1.0999707202038508E-3</v>
      </c>
      <c r="BO30" s="586">
        <v>1.034941628362398E-2</v>
      </c>
      <c r="BP30" s="586">
        <v>3.7925012169608336E-4</v>
      </c>
      <c r="BQ30" s="586">
        <v>1.2074914158789261E-3</v>
      </c>
      <c r="BR30" s="423">
        <v>3.1093210242921377E-3</v>
      </c>
      <c r="BS30" s="586">
        <v>2.867865695242341E-3</v>
      </c>
      <c r="BT30" s="640">
        <v>2.5584157068805542E-3</v>
      </c>
      <c r="BU30" s="586">
        <v>2.1641395316666797E-3</v>
      </c>
      <c r="BV30" s="586">
        <v>4.985207560391865E-3</v>
      </c>
      <c r="BW30" s="586">
        <v>2.472805757300901E-3</v>
      </c>
      <c r="BX30" s="641">
        <v>3.1248115120962906E-3</v>
      </c>
      <c r="BY30" s="586">
        <v>4.4651323246276652E-3</v>
      </c>
      <c r="BZ30" s="424">
        <f t="shared" si="68"/>
        <v>0</v>
      </c>
      <c r="CA30" s="425">
        <f t="shared" si="0"/>
        <v>0</v>
      </c>
      <c r="CB30" s="425">
        <f t="shared" si="1"/>
        <v>0</v>
      </c>
      <c r="CC30" s="425">
        <f t="shared" si="2"/>
        <v>0</v>
      </c>
      <c r="CD30" s="426">
        <f t="shared" si="3"/>
        <v>0</v>
      </c>
      <c r="CE30" s="462">
        <f t="shared" si="4"/>
        <v>0</v>
      </c>
      <c r="CF30" s="425">
        <f t="shared" si="5"/>
        <v>0</v>
      </c>
      <c r="CG30" s="426">
        <f t="shared" si="6"/>
        <v>0</v>
      </c>
      <c r="CH30" s="425">
        <f t="shared" si="7"/>
        <v>0</v>
      </c>
      <c r="CI30" s="463">
        <f t="shared" si="8"/>
        <v>0</v>
      </c>
      <c r="CJ30" s="426">
        <f t="shared" si="9"/>
        <v>0</v>
      </c>
      <c r="CK30" s="425">
        <f t="shared" si="10"/>
        <v>0</v>
      </c>
      <c r="CL30" s="426">
        <f t="shared" si="11"/>
        <v>0</v>
      </c>
      <c r="CM30" s="426">
        <f t="shared" si="12"/>
        <v>0</v>
      </c>
      <c r="CN30" s="426">
        <f t="shared" si="13"/>
        <v>0</v>
      </c>
      <c r="CO30" s="474">
        <f t="shared" si="14"/>
        <v>0</v>
      </c>
      <c r="CP30" s="425">
        <f t="shared" si="15"/>
        <v>0</v>
      </c>
      <c r="CQ30" s="426">
        <f t="shared" si="16"/>
        <v>0</v>
      </c>
      <c r="CR30" s="426">
        <f t="shared" si="17"/>
        <v>0</v>
      </c>
      <c r="CS30" s="475">
        <f t="shared" si="18"/>
        <v>0</v>
      </c>
      <c r="CT30" s="426">
        <f t="shared" si="19"/>
        <v>0</v>
      </c>
      <c r="CU30" s="426">
        <f t="shared" si="20"/>
        <v>0</v>
      </c>
      <c r="CV30" s="426">
        <f t="shared" si="21"/>
        <v>0</v>
      </c>
      <c r="CW30" s="426">
        <f t="shared" si="22"/>
        <v>0</v>
      </c>
      <c r="CX30" s="426">
        <f t="shared" si="23"/>
        <v>0</v>
      </c>
      <c r="CY30" s="462">
        <f t="shared" si="24"/>
        <v>0</v>
      </c>
      <c r="CZ30" s="426">
        <f t="shared" si="25"/>
        <v>0</v>
      </c>
      <c r="DA30" s="426">
        <f t="shared" si="26"/>
        <v>0</v>
      </c>
      <c r="DB30" s="425">
        <f t="shared" si="27"/>
        <v>0</v>
      </c>
      <c r="DC30" s="475">
        <f t="shared" si="28"/>
        <v>0</v>
      </c>
      <c r="DD30" s="425">
        <f t="shared" si="29"/>
        <v>0</v>
      </c>
      <c r="DE30" s="425">
        <f t="shared" si="30"/>
        <v>0</v>
      </c>
      <c r="DF30" s="425">
        <f t="shared" si="31"/>
        <v>0</v>
      </c>
      <c r="DG30" s="426">
        <f t="shared" si="32"/>
        <v>0</v>
      </c>
      <c r="DH30" s="426">
        <f t="shared" si="33"/>
        <v>0</v>
      </c>
      <c r="DI30" s="462">
        <f t="shared" si="34"/>
        <v>0</v>
      </c>
      <c r="DJ30" s="426">
        <f t="shared" si="35"/>
        <v>0</v>
      </c>
      <c r="DK30" s="426">
        <f t="shared" si="36"/>
        <v>0</v>
      </c>
      <c r="DL30" s="426">
        <f t="shared" si="37"/>
        <v>0</v>
      </c>
      <c r="DM30" s="463">
        <f t="shared" si="38"/>
        <v>0</v>
      </c>
      <c r="DN30" s="425">
        <f t="shared" si="39"/>
        <v>0</v>
      </c>
      <c r="DO30" s="425">
        <f t="shared" si="69"/>
        <v>0</v>
      </c>
      <c r="DP30" s="426">
        <f t="shared" si="40"/>
        <v>0</v>
      </c>
      <c r="DQ30" s="426">
        <f t="shared" si="41"/>
        <v>0</v>
      </c>
      <c r="DR30" s="426">
        <f t="shared" si="42"/>
        <v>0</v>
      </c>
      <c r="DS30" s="462">
        <f t="shared" si="43"/>
        <v>0</v>
      </c>
      <c r="DT30" s="425">
        <f t="shared" si="44"/>
        <v>0</v>
      </c>
      <c r="DU30" s="426">
        <f t="shared" si="45"/>
        <v>0</v>
      </c>
      <c r="DV30" s="426">
        <f t="shared" si="46"/>
        <v>0</v>
      </c>
      <c r="DW30" s="463">
        <f t="shared" si="47"/>
        <v>0</v>
      </c>
      <c r="DX30" s="425">
        <f t="shared" si="48"/>
        <v>0</v>
      </c>
      <c r="DY30" s="425">
        <f t="shared" si="49"/>
        <v>0</v>
      </c>
      <c r="DZ30" s="426">
        <f t="shared" si="50"/>
        <v>0</v>
      </c>
      <c r="EA30" s="426">
        <f t="shared" si="51"/>
        <v>0</v>
      </c>
      <c r="EB30" s="426">
        <f t="shared" si="52"/>
        <v>0</v>
      </c>
      <c r="EC30" s="462">
        <f t="shared" si="53"/>
        <v>0</v>
      </c>
      <c r="ED30" s="426">
        <f t="shared" si="54"/>
        <v>0</v>
      </c>
      <c r="EE30" s="426">
        <f t="shared" si="55"/>
        <v>0</v>
      </c>
      <c r="EF30" s="426">
        <f t="shared" si="56"/>
        <v>0</v>
      </c>
      <c r="EG30" s="463">
        <f t="shared" si="57"/>
        <v>0</v>
      </c>
      <c r="EH30" s="426">
        <f t="shared" si="58"/>
        <v>0</v>
      </c>
      <c r="EI30" s="426">
        <f t="shared" si="59"/>
        <v>0</v>
      </c>
      <c r="EJ30" s="426">
        <f t="shared" si="60"/>
        <v>0</v>
      </c>
      <c r="EK30" s="425">
        <f t="shared" si="61"/>
        <v>0</v>
      </c>
      <c r="EL30" s="426">
        <f t="shared" si="62"/>
        <v>0</v>
      </c>
      <c r="EM30" s="462">
        <f t="shared" si="63"/>
        <v>0</v>
      </c>
      <c r="EN30" s="426">
        <f t="shared" si="64"/>
        <v>0</v>
      </c>
      <c r="EO30" s="426">
        <f t="shared" si="65"/>
        <v>0</v>
      </c>
      <c r="EP30" s="426">
        <f t="shared" si="66"/>
        <v>0</v>
      </c>
      <c r="EQ30" s="463">
        <f t="shared" si="67"/>
        <v>0</v>
      </c>
      <c r="ER30" s="426">
        <f t="shared" si="70"/>
        <v>0</v>
      </c>
      <c r="ES30" s="427">
        <f t="shared" si="71"/>
        <v>0</v>
      </c>
      <c r="ET30" s="228"/>
      <c r="EV30" s="347"/>
    </row>
    <row r="31" spans="2:152">
      <c r="B31" s="14">
        <v>21</v>
      </c>
      <c r="C31" s="402" t="s">
        <v>140</v>
      </c>
      <c r="D31" s="232">
        <f>+①入力・結果!L41</f>
        <v>0</v>
      </c>
      <c r="E31" s="731" t="s">
        <v>98</v>
      </c>
      <c r="F31" s="732" t="s">
        <v>48</v>
      </c>
      <c r="G31" s="73">
        <v>8.1066605152131752E-4</v>
      </c>
      <c r="H31" s="79">
        <v>8.5620254355438274E-4</v>
      </c>
      <c r="I31" s="80">
        <v>7.7387289188596557E-4</v>
      </c>
      <c r="J31" s="80">
        <v>8.3865622827239959E-4</v>
      </c>
      <c r="K31" s="560">
        <v>8.4744701322587036E-4</v>
      </c>
      <c r="L31" s="627">
        <v>4.3870707478190711E-4</v>
      </c>
      <c r="M31" s="80">
        <v>6.8215871682306573E-4</v>
      </c>
      <c r="N31" s="560">
        <v>7.7484169182675611E-4</v>
      </c>
      <c r="O31" s="80">
        <v>7.9232171529481765E-4</v>
      </c>
      <c r="P31" s="628">
        <v>7.9673878774221322E-4</v>
      </c>
      <c r="Q31" s="560">
        <v>4.7389771391742808E-4</v>
      </c>
      <c r="R31" s="80">
        <v>5.1881776238305261E-4</v>
      </c>
      <c r="S31" s="560">
        <v>8.7509274080677026E-4</v>
      </c>
      <c r="T31" s="560">
        <v>3.7178953011523234E-4</v>
      </c>
      <c r="U31" s="560">
        <v>3.6307954599270681E-4</v>
      </c>
      <c r="V31" s="432">
        <v>9.4228122163770071E-4</v>
      </c>
      <c r="W31" s="80">
        <v>8.16046760210772E-4</v>
      </c>
      <c r="X31" s="560">
        <v>7.0807013621033412E-4</v>
      </c>
      <c r="Y31" s="560">
        <v>8.2968604915271992E-4</v>
      </c>
      <c r="Z31" s="433">
        <v>9.5085467280245524E-4</v>
      </c>
      <c r="AA31" s="560">
        <v>8.6340225535684796E-4</v>
      </c>
      <c r="AB31" s="560">
        <v>1.0847375732318657E-3</v>
      </c>
      <c r="AC31" s="560">
        <v>1.0575795070299349E-3</v>
      </c>
      <c r="AD31" s="560">
        <v>9.8589878378544217E-4</v>
      </c>
      <c r="AE31" s="560">
        <v>9.3682242161200022E-4</v>
      </c>
      <c r="AF31" s="627">
        <v>9.5435717510276169E-4</v>
      </c>
      <c r="AG31" s="560">
        <v>9.3538496610280923E-4</v>
      </c>
      <c r="AH31" s="560">
        <v>8.2069043406241763E-4</v>
      </c>
      <c r="AI31" s="80">
        <v>4.4556083120874204E-4</v>
      </c>
      <c r="AJ31" s="433">
        <v>5.047243179884277E-4</v>
      </c>
      <c r="AK31" s="80">
        <v>6.4033570630566696E-4</v>
      </c>
      <c r="AL31" s="80">
        <v>6.3946530320725962E-4</v>
      </c>
      <c r="AM31" s="80">
        <v>6.8432874412593014E-4</v>
      </c>
      <c r="AN31" s="560">
        <v>6.3822201767931746E-4</v>
      </c>
      <c r="AO31" s="763">
        <v>6.0317062900454082E-4</v>
      </c>
      <c r="AP31" s="764">
        <v>5.613374573681211E-4</v>
      </c>
      <c r="AQ31" s="560">
        <v>7.5206621539197392E-4</v>
      </c>
      <c r="AR31" s="763">
        <v>7.3605819189470037E-4</v>
      </c>
      <c r="AS31" s="560">
        <v>4.4169611307420494E-4</v>
      </c>
      <c r="AT31" s="765">
        <v>1.4569825890580607E-4</v>
      </c>
      <c r="AU31" s="80">
        <v>4.5081831574635031E-4</v>
      </c>
      <c r="AV31" s="80">
        <v>4.2864660009341542E-4</v>
      </c>
      <c r="AW31" s="560">
        <v>4.205621514090501E-4</v>
      </c>
      <c r="AX31" s="560">
        <v>4.3564051969351408E-4</v>
      </c>
      <c r="AY31" s="560">
        <v>5.9660394676457095E-4</v>
      </c>
      <c r="AZ31" s="627">
        <v>6.1770337883748226E-4</v>
      </c>
      <c r="BA31" s="80">
        <v>6.6896117116680396E-4</v>
      </c>
      <c r="BB31" s="560">
        <v>6.7453226512668193E-4</v>
      </c>
      <c r="BC31" s="560">
        <v>6.4370775667846802E-4</v>
      </c>
      <c r="BD31" s="628">
        <v>6.9269977151246347E-4</v>
      </c>
      <c r="BE31" s="80">
        <v>4.5223050591051316E-4</v>
      </c>
      <c r="BF31" s="80">
        <v>7.1168329031367171E-4</v>
      </c>
      <c r="BG31" s="560">
        <v>3.1059003271049953E-4</v>
      </c>
      <c r="BH31" s="560">
        <v>2.384697058305843E-4</v>
      </c>
      <c r="BI31" s="560">
        <v>3.2418413658958289E-4</v>
      </c>
      <c r="BJ31" s="627">
        <v>2.4123460753514184E-3</v>
      </c>
      <c r="BK31" s="560">
        <v>3.3790435673070225E-4</v>
      </c>
      <c r="BL31" s="560">
        <v>3.145450891647954E-4</v>
      </c>
      <c r="BM31" s="560">
        <v>3.8177653346907611E-4</v>
      </c>
      <c r="BN31" s="628">
        <v>1.9585809586363529E-4</v>
      </c>
      <c r="BO31" s="560">
        <v>4.2420403633046074E-4</v>
      </c>
      <c r="BP31" s="560">
        <v>2.6211464107096392E-4</v>
      </c>
      <c r="BQ31" s="560">
        <v>1.0517929342703952E-4</v>
      </c>
      <c r="BR31" s="80">
        <v>3.6209760409238611E-4</v>
      </c>
      <c r="BS31" s="560">
        <v>3.5652784893126376E-4</v>
      </c>
      <c r="BT31" s="627">
        <v>5.106046911754153E-4</v>
      </c>
      <c r="BU31" s="560">
        <v>3.4275789457504936E-4</v>
      </c>
      <c r="BV31" s="560">
        <v>2.7479746932016944E-4</v>
      </c>
      <c r="BW31" s="560">
        <v>2.3503240798977774E-4</v>
      </c>
      <c r="BX31" s="628">
        <v>3.1248115120962905E-4</v>
      </c>
      <c r="BY31" s="560">
        <v>1.4813537112982255E-3</v>
      </c>
      <c r="BZ31" s="236">
        <f t="shared" si="68"/>
        <v>0</v>
      </c>
      <c r="CA31" s="237">
        <f t="shared" si="0"/>
        <v>0</v>
      </c>
      <c r="CB31" s="237">
        <f t="shared" si="1"/>
        <v>0</v>
      </c>
      <c r="CC31" s="237">
        <f t="shared" si="2"/>
        <v>0</v>
      </c>
      <c r="CD31" s="375">
        <f t="shared" si="3"/>
        <v>0</v>
      </c>
      <c r="CE31" s="458">
        <f t="shared" si="4"/>
        <v>0</v>
      </c>
      <c r="CF31" s="237">
        <f t="shared" si="5"/>
        <v>0</v>
      </c>
      <c r="CG31" s="375">
        <f t="shared" si="6"/>
        <v>0</v>
      </c>
      <c r="CH31" s="237">
        <f t="shared" si="7"/>
        <v>0</v>
      </c>
      <c r="CI31" s="459">
        <f t="shared" si="8"/>
        <v>0</v>
      </c>
      <c r="CJ31" s="375">
        <f t="shared" si="9"/>
        <v>0</v>
      </c>
      <c r="CK31" s="237">
        <f t="shared" si="10"/>
        <v>0</v>
      </c>
      <c r="CL31" s="375">
        <f t="shared" si="11"/>
        <v>0</v>
      </c>
      <c r="CM31" s="375">
        <f t="shared" si="12"/>
        <v>0</v>
      </c>
      <c r="CN31" s="375">
        <f t="shared" si="13"/>
        <v>0</v>
      </c>
      <c r="CO31" s="470">
        <f t="shared" si="14"/>
        <v>0</v>
      </c>
      <c r="CP31" s="237">
        <f t="shared" si="15"/>
        <v>0</v>
      </c>
      <c r="CQ31" s="375">
        <f t="shared" si="16"/>
        <v>0</v>
      </c>
      <c r="CR31" s="375">
        <f t="shared" si="17"/>
        <v>0</v>
      </c>
      <c r="CS31" s="471">
        <f t="shared" si="18"/>
        <v>0</v>
      </c>
      <c r="CT31" s="375">
        <f t="shared" si="19"/>
        <v>0</v>
      </c>
      <c r="CU31" s="375">
        <f t="shared" si="20"/>
        <v>0</v>
      </c>
      <c r="CV31" s="375">
        <f t="shared" si="21"/>
        <v>0</v>
      </c>
      <c r="CW31" s="375">
        <f t="shared" si="22"/>
        <v>0</v>
      </c>
      <c r="CX31" s="375">
        <f t="shared" si="23"/>
        <v>0</v>
      </c>
      <c r="CY31" s="458">
        <f t="shared" si="24"/>
        <v>0</v>
      </c>
      <c r="CZ31" s="375">
        <f t="shared" si="25"/>
        <v>0</v>
      </c>
      <c r="DA31" s="375">
        <f t="shared" si="26"/>
        <v>0</v>
      </c>
      <c r="DB31" s="237">
        <f t="shared" si="27"/>
        <v>0</v>
      </c>
      <c r="DC31" s="471">
        <f t="shared" si="28"/>
        <v>0</v>
      </c>
      <c r="DD31" s="237">
        <f t="shared" si="29"/>
        <v>0</v>
      </c>
      <c r="DE31" s="237">
        <f t="shared" si="30"/>
        <v>0</v>
      </c>
      <c r="DF31" s="237">
        <f t="shared" si="31"/>
        <v>0</v>
      </c>
      <c r="DG31" s="375">
        <f t="shared" si="32"/>
        <v>0</v>
      </c>
      <c r="DH31" s="375">
        <f t="shared" si="33"/>
        <v>0</v>
      </c>
      <c r="DI31" s="458">
        <f t="shared" si="34"/>
        <v>0</v>
      </c>
      <c r="DJ31" s="375">
        <f t="shared" si="35"/>
        <v>0</v>
      </c>
      <c r="DK31" s="375">
        <f t="shared" si="36"/>
        <v>0</v>
      </c>
      <c r="DL31" s="375">
        <f t="shared" si="37"/>
        <v>0</v>
      </c>
      <c r="DM31" s="459">
        <f t="shared" si="38"/>
        <v>0</v>
      </c>
      <c r="DN31" s="237">
        <f t="shared" si="39"/>
        <v>0</v>
      </c>
      <c r="DO31" s="237">
        <f t="shared" si="69"/>
        <v>0</v>
      </c>
      <c r="DP31" s="375">
        <f t="shared" si="40"/>
        <v>0</v>
      </c>
      <c r="DQ31" s="375">
        <f t="shared" si="41"/>
        <v>0</v>
      </c>
      <c r="DR31" s="375">
        <f t="shared" si="42"/>
        <v>0</v>
      </c>
      <c r="DS31" s="458">
        <f t="shared" si="43"/>
        <v>0</v>
      </c>
      <c r="DT31" s="237">
        <f t="shared" si="44"/>
        <v>0</v>
      </c>
      <c r="DU31" s="375">
        <f t="shared" si="45"/>
        <v>0</v>
      </c>
      <c r="DV31" s="375">
        <f t="shared" si="46"/>
        <v>0</v>
      </c>
      <c r="DW31" s="459">
        <f t="shared" si="47"/>
        <v>0</v>
      </c>
      <c r="DX31" s="237">
        <f t="shared" si="48"/>
        <v>0</v>
      </c>
      <c r="DY31" s="237">
        <f t="shared" si="49"/>
        <v>0</v>
      </c>
      <c r="DZ31" s="375">
        <f t="shared" si="50"/>
        <v>0</v>
      </c>
      <c r="EA31" s="375">
        <f t="shared" si="51"/>
        <v>0</v>
      </c>
      <c r="EB31" s="375">
        <f t="shared" si="52"/>
        <v>0</v>
      </c>
      <c r="EC31" s="458">
        <f t="shared" si="53"/>
        <v>0</v>
      </c>
      <c r="ED31" s="375">
        <f t="shared" si="54"/>
        <v>0</v>
      </c>
      <c r="EE31" s="375">
        <f t="shared" si="55"/>
        <v>0</v>
      </c>
      <c r="EF31" s="375">
        <f t="shared" si="56"/>
        <v>0</v>
      </c>
      <c r="EG31" s="459">
        <f t="shared" si="57"/>
        <v>0</v>
      </c>
      <c r="EH31" s="375">
        <f t="shared" si="58"/>
        <v>0</v>
      </c>
      <c r="EI31" s="375">
        <f t="shared" si="59"/>
        <v>0</v>
      </c>
      <c r="EJ31" s="375">
        <f t="shared" si="60"/>
        <v>0</v>
      </c>
      <c r="EK31" s="237">
        <f t="shared" si="61"/>
        <v>0</v>
      </c>
      <c r="EL31" s="375">
        <f t="shared" si="62"/>
        <v>0</v>
      </c>
      <c r="EM31" s="458">
        <f t="shared" si="63"/>
        <v>0</v>
      </c>
      <c r="EN31" s="375">
        <f t="shared" si="64"/>
        <v>0</v>
      </c>
      <c r="EO31" s="375">
        <f t="shared" si="65"/>
        <v>0</v>
      </c>
      <c r="EP31" s="375">
        <f t="shared" si="66"/>
        <v>0</v>
      </c>
      <c r="EQ31" s="459">
        <f t="shared" si="67"/>
        <v>0</v>
      </c>
      <c r="ER31" s="375">
        <f t="shared" si="70"/>
        <v>0</v>
      </c>
      <c r="ES31" s="236">
        <f t="shared" si="71"/>
        <v>0</v>
      </c>
      <c r="ET31" s="228"/>
      <c r="EV31" s="347"/>
    </row>
    <row r="32" spans="2:152">
      <c r="B32" s="14">
        <v>22</v>
      </c>
      <c r="C32" s="402" t="s">
        <v>141</v>
      </c>
      <c r="D32" s="232">
        <f>+①入力・結果!L43</f>
        <v>0</v>
      </c>
      <c r="E32" s="731" t="s">
        <v>99</v>
      </c>
      <c r="F32" s="732" t="s">
        <v>493</v>
      </c>
      <c r="G32" s="73">
        <v>2.8320534270347701E-3</v>
      </c>
      <c r="H32" s="79">
        <v>3.1461122829915087E-3</v>
      </c>
      <c r="I32" s="80">
        <v>4.8062616587802726E-3</v>
      </c>
      <c r="J32" s="80">
        <v>3.6374666877351976E-3</v>
      </c>
      <c r="K32" s="560">
        <v>3.6283057055927401E-3</v>
      </c>
      <c r="L32" s="627">
        <v>4.0542584841914177E-3</v>
      </c>
      <c r="M32" s="80">
        <v>6.4609320194984089E-3</v>
      </c>
      <c r="N32" s="560">
        <v>6.2388115531568124E-3</v>
      </c>
      <c r="O32" s="80">
        <v>6.8357523568004942E-3</v>
      </c>
      <c r="P32" s="628">
        <v>6.8340729681254523E-3</v>
      </c>
      <c r="Q32" s="560">
        <v>6.956818440307844E-3</v>
      </c>
      <c r="R32" s="80">
        <v>5.9491368055354316E-3</v>
      </c>
      <c r="S32" s="560">
        <v>5.6174431529428396E-3</v>
      </c>
      <c r="T32" s="560">
        <v>6.0860207697445191E-3</v>
      </c>
      <c r="U32" s="560">
        <v>4.2622381486100364E-3</v>
      </c>
      <c r="V32" s="432">
        <v>1.4103650668574443E-3</v>
      </c>
      <c r="W32" s="80">
        <v>1.3834134577708863E-3</v>
      </c>
      <c r="X32" s="560">
        <v>1.2298060260495275E-3</v>
      </c>
      <c r="Y32" s="560">
        <v>1.4028166958724002E-3</v>
      </c>
      <c r="Z32" s="433">
        <v>1.4121955361421641E-3</v>
      </c>
      <c r="AA32" s="560">
        <v>1.3063651515834046E-3</v>
      </c>
      <c r="AB32" s="560">
        <v>1.4447061665760705E-3</v>
      </c>
      <c r="AC32" s="560">
        <v>1.7412348484483753E-3</v>
      </c>
      <c r="AD32" s="560">
        <v>1.4583938440643576E-3</v>
      </c>
      <c r="AE32" s="560">
        <v>1.3649667037697651E-3</v>
      </c>
      <c r="AF32" s="627">
        <v>1.4137158154011863E-3</v>
      </c>
      <c r="AG32" s="560">
        <v>1.3805039268487416E-3</v>
      </c>
      <c r="AH32" s="560">
        <v>1.9124345894665513E-3</v>
      </c>
      <c r="AI32" s="80">
        <v>2.621422743661928E-3</v>
      </c>
      <c r="AJ32" s="433">
        <v>1.9208278992231256E-3</v>
      </c>
      <c r="AK32" s="80">
        <v>2.0538750875432562E-3</v>
      </c>
      <c r="AL32" s="80">
        <v>2.041786419619847E-3</v>
      </c>
      <c r="AM32" s="80">
        <v>2.1278646028883054E-3</v>
      </c>
      <c r="AN32" s="560">
        <v>1.9812227549624727E-3</v>
      </c>
      <c r="AO32" s="763">
        <v>1.7981313091078766E-3</v>
      </c>
      <c r="AP32" s="764">
        <v>1.9221555358362938E-3</v>
      </c>
      <c r="AQ32" s="560">
        <v>2.3684316797141941E-3</v>
      </c>
      <c r="AR32" s="763">
        <v>1.9738584730740233E-3</v>
      </c>
      <c r="AS32" s="560">
        <v>1.7667844522968198E-3</v>
      </c>
      <c r="AT32" s="765">
        <v>1.4569825890580607E-3</v>
      </c>
      <c r="AU32" s="80">
        <v>1.6798349146262815E-3</v>
      </c>
      <c r="AV32" s="80">
        <v>1.603236823797671E-3</v>
      </c>
      <c r="AW32" s="560">
        <v>1.5442864184014855E-3</v>
      </c>
      <c r="AX32" s="560">
        <v>2.0244471209286833E-3</v>
      </c>
      <c r="AY32" s="560">
        <v>1.8357044515832951E-3</v>
      </c>
      <c r="AZ32" s="627">
        <v>2.532583853233677E-3</v>
      </c>
      <c r="BA32" s="80">
        <v>2.4334674487372144E-3</v>
      </c>
      <c r="BB32" s="560">
        <v>2.3194442800847305E-3</v>
      </c>
      <c r="BC32" s="560">
        <v>2.9503272181096449E-3</v>
      </c>
      <c r="BD32" s="628">
        <v>2.7811378886097413E-3</v>
      </c>
      <c r="BE32" s="80">
        <v>1.8696571551073485E-3</v>
      </c>
      <c r="BF32" s="80">
        <v>6.6786696833540462E-4</v>
      </c>
      <c r="BG32" s="560">
        <v>6.1778192501935243E-4</v>
      </c>
      <c r="BH32" s="560">
        <v>6.018521147152842E-4</v>
      </c>
      <c r="BI32" s="560">
        <v>6.1993106821516724E-4</v>
      </c>
      <c r="BJ32" s="627">
        <v>8.8284528423031945E-4</v>
      </c>
      <c r="BK32" s="560">
        <v>1.7909790714250708E-3</v>
      </c>
      <c r="BL32" s="560">
        <v>9.7983291664430314E-4</v>
      </c>
      <c r="BM32" s="560">
        <v>9.2430108103039462E-4</v>
      </c>
      <c r="BN32" s="628">
        <v>7.5969200819834279E-4</v>
      </c>
      <c r="BO32" s="560">
        <v>4.1258200793784541E-4</v>
      </c>
      <c r="BP32" s="560">
        <v>6.1640146361743161E-3</v>
      </c>
      <c r="BQ32" s="560">
        <v>1.5271702132241016E-3</v>
      </c>
      <c r="BR32" s="80">
        <v>3.6097672412688788E-3</v>
      </c>
      <c r="BS32" s="560">
        <v>3.495537209905608E-3</v>
      </c>
      <c r="BT32" s="627">
        <v>2.5617340151903862E-3</v>
      </c>
      <c r="BU32" s="560">
        <v>5.0476095326657498E-3</v>
      </c>
      <c r="BV32" s="560">
        <v>7.2506972367666301E-3</v>
      </c>
      <c r="BW32" s="560">
        <v>2.8088027912581185E-3</v>
      </c>
      <c r="BX32" s="628">
        <v>2.5547150862266304E-3</v>
      </c>
      <c r="BY32" s="560">
        <v>2.350760841495153E-3</v>
      </c>
      <c r="BZ32" s="236">
        <f t="shared" si="68"/>
        <v>0</v>
      </c>
      <c r="CA32" s="237">
        <f t="shared" si="0"/>
        <v>0</v>
      </c>
      <c r="CB32" s="237">
        <f t="shared" si="1"/>
        <v>0</v>
      </c>
      <c r="CC32" s="237">
        <f t="shared" si="2"/>
        <v>0</v>
      </c>
      <c r="CD32" s="375">
        <f t="shared" si="3"/>
        <v>0</v>
      </c>
      <c r="CE32" s="458">
        <f t="shared" si="4"/>
        <v>0</v>
      </c>
      <c r="CF32" s="237">
        <f t="shared" si="5"/>
        <v>0</v>
      </c>
      <c r="CG32" s="375">
        <f t="shared" si="6"/>
        <v>0</v>
      </c>
      <c r="CH32" s="237">
        <f t="shared" si="7"/>
        <v>0</v>
      </c>
      <c r="CI32" s="459">
        <f t="shared" si="8"/>
        <v>0</v>
      </c>
      <c r="CJ32" s="375">
        <f t="shared" si="9"/>
        <v>0</v>
      </c>
      <c r="CK32" s="237">
        <f t="shared" si="10"/>
        <v>0</v>
      </c>
      <c r="CL32" s="375">
        <f t="shared" si="11"/>
        <v>0</v>
      </c>
      <c r="CM32" s="375">
        <f t="shared" si="12"/>
        <v>0</v>
      </c>
      <c r="CN32" s="375">
        <f t="shared" si="13"/>
        <v>0</v>
      </c>
      <c r="CO32" s="470">
        <f t="shared" si="14"/>
        <v>0</v>
      </c>
      <c r="CP32" s="237">
        <f t="shared" si="15"/>
        <v>0</v>
      </c>
      <c r="CQ32" s="375">
        <f t="shared" si="16"/>
        <v>0</v>
      </c>
      <c r="CR32" s="375">
        <f t="shared" si="17"/>
        <v>0</v>
      </c>
      <c r="CS32" s="471">
        <f t="shared" si="18"/>
        <v>0</v>
      </c>
      <c r="CT32" s="375">
        <f t="shared" si="19"/>
        <v>0</v>
      </c>
      <c r="CU32" s="375">
        <f t="shared" si="20"/>
        <v>0</v>
      </c>
      <c r="CV32" s="375">
        <f t="shared" si="21"/>
        <v>0</v>
      </c>
      <c r="CW32" s="375">
        <f t="shared" si="22"/>
        <v>0</v>
      </c>
      <c r="CX32" s="375">
        <f t="shared" si="23"/>
        <v>0</v>
      </c>
      <c r="CY32" s="458">
        <f t="shared" si="24"/>
        <v>0</v>
      </c>
      <c r="CZ32" s="375">
        <f t="shared" si="25"/>
        <v>0</v>
      </c>
      <c r="DA32" s="375">
        <f t="shared" si="26"/>
        <v>0</v>
      </c>
      <c r="DB32" s="237">
        <f t="shared" si="27"/>
        <v>0</v>
      </c>
      <c r="DC32" s="471">
        <f t="shared" si="28"/>
        <v>0</v>
      </c>
      <c r="DD32" s="237">
        <f t="shared" si="29"/>
        <v>0</v>
      </c>
      <c r="DE32" s="237">
        <f t="shared" si="30"/>
        <v>0</v>
      </c>
      <c r="DF32" s="237">
        <f t="shared" si="31"/>
        <v>0</v>
      </c>
      <c r="DG32" s="375">
        <f t="shared" si="32"/>
        <v>0</v>
      </c>
      <c r="DH32" s="375">
        <f t="shared" si="33"/>
        <v>0</v>
      </c>
      <c r="DI32" s="458">
        <f t="shared" si="34"/>
        <v>0</v>
      </c>
      <c r="DJ32" s="375">
        <f t="shared" si="35"/>
        <v>0</v>
      </c>
      <c r="DK32" s="375">
        <f t="shared" si="36"/>
        <v>0</v>
      </c>
      <c r="DL32" s="375">
        <f t="shared" si="37"/>
        <v>0</v>
      </c>
      <c r="DM32" s="459">
        <f t="shared" si="38"/>
        <v>0</v>
      </c>
      <c r="DN32" s="237">
        <f t="shared" si="39"/>
        <v>0</v>
      </c>
      <c r="DO32" s="237">
        <f t="shared" si="69"/>
        <v>0</v>
      </c>
      <c r="DP32" s="375">
        <f t="shared" si="40"/>
        <v>0</v>
      </c>
      <c r="DQ32" s="375">
        <f t="shared" si="41"/>
        <v>0</v>
      </c>
      <c r="DR32" s="375">
        <f t="shared" si="42"/>
        <v>0</v>
      </c>
      <c r="DS32" s="458">
        <f t="shared" si="43"/>
        <v>0</v>
      </c>
      <c r="DT32" s="237">
        <f t="shared" si="44"/>
        <v>0</v>
      </c>
      <c r="DU32" s="375">
        <f t="shared" si="45"/>
        <v>0</v>
      </c>
      <c r="DV32" s="375">
        <f t="shared" si="46"/>
        <v>0</v>
      </c>
      <c r="DW32" s="459">
        <f t="shared" si="47"/>
        <v>0</v>
      </c>
      <c r="DX32" s="237">
        <f t="shared" si="48"/>
        <v>0</v>
      </c>
      <c r="DY32" s="237">
        <f t="shared" si="49"/>
        <v>0</v>
      </c>
      <c r="DZ32" s="375">
        <f t="shared" si="50"/>
        <v>0</v>
      </c>
      <c r="EA32" s="375">
        <f t="shared" si="51"/>
        <v>0</v>
      </c>
      <c r="EB32" s="375">
        <f t="shared" si="52"/>
        <v>0</v>
      </c>
      <c r="EC32" s="458">
        <f t="shared" si="53"/>
        <v>0</v>
      </c>
      <c r="ED32" s="375">
        <f t="shared" si="54"/>
        <v>0</v>
      </c>
      <c r="EE32" s="375">
        <f t="shared" si="55"/>
        <v>0</v>
      </c>
      <c r="EF32" s="375">
        <f t="shared" si="56"/>
        <v>0</v>
      </c>
      <c r="EG32" s="459">
        <f t="shared" si="57"/>
        <v>0</v>
      </c>
      <c r="EH32" s="375">
        <f t="shared" si="58"/>
        <v>0</v>
      </c>
      <c r="EI32" s="375">
        <f t="shared" si="59"/>
        <v>0</v>
      </c>
      <c r="EJ32" s="375">
        <f t="shared" si="60"/>
        <v>0</v>
      </c>
      <c r="EK32" s="237">
        <f t="shared" si="61"/>
        <v>0</v>
      </c>
      <c r="EL32" s="375">
        <f t="shared" si="62"/>
        <v>0</v>
      </c>
      <c r="EM32" s="458">
        <f t="shared" si="63"/>
        <v>0</v>
      </c>
      <c r="EN32" s="375">
        <f t="shared" si="64"/>
        <v>0</v>
      </c>
      <c r="EO32" s="375">
        <f t="shared" si="65"/>
        <v>0</v>
      </c>
      <c r="EP32" s="375">
        <f t="shared" si="66"/>
        <v>0</v>
      </c>
      <c r="EQ32" s="459">
        <f t="shared" si="67"/>
        <v>0</v>
      </c>
      <c r="ER32" s="375">
        <f t="shared" si="70"/>
        <v>0</v>
      </c>
      <c r="ES32" s="236">
        <f t="shared" si="71"/>
        <v>0</v>
      </c>
      <c r="ET32" s="228"/>
      <c r="EV32" s="347"/>
    </row>
    <row r="33" spans="2:152">
      <c r="B33" s="14">
        <v>23</v>
      </c>
      <c r="C33" s="402" t="s">
        <v>142</v>
      </c>
      <c r="D33" s="232">
        <f>+①入力・結果!L46</f>
        <v>0</v>
      </c>
      <c r="E33" s="731" t="s">
        <v>100</v>
      </c>
      <c r="F33" s="732" t="s">
        <v>265</v>
      </c>
      <c r="G33" s="73">
        <v>8.604232308231615E-4</v>
      </c>
      <c r="H33" s="79">
        <v>7.4458044840895635E-4</v>
      </c>
      <c r="I33" s="80">
        <v>8.2014255887783338E-4</v>
      </c>
      <c r="J33" s="80">
        <v>9.3539505610363985E-4</v>
      </c>
      <c r="K33" s="560">
        <v>9.3389857879167979E-4</v>
      </c>
      <c r="L33" s="627">
        <v>1.0034794009379255E-3</v>
      </c>
      <c r="M33" s="80">
        <v>6.5697887672426254E-4</v>
      </c>
      <c r="N33" s="560">
        <v>5.4773292008443095E-4</v>
      </c>
      <c r="O33" s="80">
        <v>5.9365774347294189E-4</v>
      </c>
      <c r="P33" s="628">
        <v>5.8401216091599198E-4</v>
      </c>
      <c r="Q33" s="560">
        <v>1.2890017818554043E-3</v>
      </c>
      <c r="R33" s="80">
        <v>7.6413480687634002E-4</v>
      </c>
      <c r="S33" s="560">
        <v>4.8374691883107173E-4</v>
      </c>
      <c r="T33" s="560">
        <v>8.7984581108717873E-4</v>
      </c>
      <c r="U33" s="560">
        <v>3.7886561320978106E-4</v>
      </c>
      <c r="V33" s="432">
        <v>6.6557748349246892E-4</v>
      </c>
      <c r="W33" s="80">
        <v>1.4377469168374165E-3</v>
      </c>
      <c r="X33" s="560">
        <v>1.6211079434289228E-3</v>
      </c>
      <c r="Y33" s="560">
        <v>1.4145852923142827E-3</v>
      </c>
      <c r="Z33" s="433">
        <v>6.1313414232504009E-4</v>
      </c>
      <c r="AA33" s="560">
        <v>5.6308842740663992E-4</v>
      </c>
      <c r="AB33" s="560">
        <v>6.0397414990638403E-4</v>
      </c>
      <c r="AC33" s="560">
        <v>7.8475930036060412E-4</v>
      </c>
      <c r="AD33" s="560">
        <v>6.3408428002798153E-4</v>
      </c>
      <c r="AE33" s="560">
        <v>5.9784062431818437E-4</v>
      </c>
      <c r="AF33" s="627">
        <v>6.1305568535517131E-4</v>
      </c>
      <c r="AG33" s="560">
        <v>5.9652463887085007E-4</v>
      </c>
      <c r="AH33" s="560">
        <v>8.2069043406241763E-4</v>
      </c>
      <c r="AI33" s="80">
        <v>8.2917179133211037E-4</v>
      </c>
      <c r="AJ33" s="433">
        <v>6.8678829236326372E-4</v>
      </c>
      <c r="AK33" s="80">
        <v>5.1101764523812866E-4</v>
      </c>
      <c r="AL33" s="80">
        <v>5.071384331536209E-4</v>
      </c>
      <c r="AM33" s="80">
        <v>5.3265749931343768E-4</v>
      </c>
      <c r="AN33" s="560">
        <v>4.9066219790867491E-4</v>
      </c>
      <c r="AO33" s="763">
        <v>4.4384253832409609E-4</v>
      </c>
      <c r="AP33" s="764">
        <v>4.7061625213690964E-4</v>
      </c>
      <c r="AQ33" s="560">
        <v>5.9787690763378671E-4</v>
      </c>
      <c r="AR33" s="763">
        <v>5.068359176022331E-4</v>
      </c>
      <c r="AS33" s="560">
        <v>4.4169611307420494E-4</v>
      </c>
      <c r="AT33" s="765">
        <v>3.6424564726451517E-4</v>
      </c>
      <c r="AU33" s="80">
        <v>3.9983291098932258E-4</v>
      </c>
      <c r="AV33" s="80">
        <v>3.8233305939366707E-4</v>
      </c>
      <c r="AW33" s="560">
        <v>3.6715743376980567E-4</v>
      </c>
      <c r="AX33" s="560">
        <v>4.9970530200138378E-4</v>
      </c>
      <c r="AY33" s="560">
        <v>5.0481872418540617E-4</v>
      </c>
      <c r="AZ33" s="627">
        <v>4.9416270306998583E-4</v>
      </c>
      <c r="BA33" s="80">
        <v>5.7201027679480341E-4</v>
      </c>
      <c r="BB33" s="560">
        <v>5.5619327124480783E-4</v>
      </c>
      <c r="BC33" s="560">
        <v>6.4370775667846802E-4</v>
      </c>
      <c r="BD33" s="628">
        <v>7.44393784311901E-4</v>
      </c>
      <c r="BE33" s="80">
        <v>9.7635827555561975E-4</v>
      </c>
      <c r="BF33" s="80">
        <v>3.4610468471722098E-4</v>
      </c>
      <c r="BG33" s="560">
        <v>4.4107862413372904E-4</v>
      </c>
      <c r="BH33" s="560">
        <v>2.6118110638587806E-4</v>
      </c>
      <c r="BI33" s="560">
        <v>3.2987157758238256E-4</v>
      </c>
      <c r="BJ33" s="627">
        <v>6.6500034396569513E-5</v>
      </c>
      <c r="BK33" s="560">
        <v>1.0893761322590325E-3</v>
      </c>
      <c r="BL33" s="560">
        <v>5.7666599680212497E-4</v>
      </c>
      <c r="BM33" s="560">
        <v>4.7554620835621762E-4</v>
      </c>
      <c r="BN33" s="628">
        <v>6.7066560098759961E-4</v>
      </c>
      <c r="BO33" s="560">
        <v>2.0338549687076886E-4</v>
      </c>
      <c r="BP33" s="560">
        <v>2.8726996559865349E-3</v>
      </c>
      <c r="BQ33" s="560">
        <v>8.6959258345190162E-5</v>
      </c>
      <c r="BR33" s="80">
        <v>1.0300353130564368E-3</v>
      </c>
      <c r="BS33" s="560">
        <v>1.1966821401056679E-3</v>
      </c>
      <c r="BT33" s="627">
        <v>4.5585260406318557E-4</v>
      </c>
      <c r="BU33" s="560">
        <v>6.4247892346354547E-4</v>
      </c>
      <c r="BV33" s="560">
        <v>2.7303141874613231E-3</v>
      </c>
      <c r="BW33" s="560">
        <v>8.4578563720265083E-4</v>
      </c>
      <c r="BX33" s="628">
        <v>6.9763233758428811E-4</v>
      </c>
      <c r="BY33" s="560">
        <v>1.2790702802615375E-3</v>
      </c>
      <c r="BZ33" s="236">
        <f t="shared" si="68"/>
        <v>0</v>
      </c>
      <c r="CA33" s="237">
        <f t="shared" si="0"/>
        <v>0</v>
      </c>
      <c r="CB33" s="237">
        <f t="shared" si="1"/>
        <v>0</v>
      </c>
      <c r="CC33" s="237">
        <f t="shared" si="2"/>
        <v>0</v>
      </c>
      <c r="CD33" s="375">
        <f t="shared" si="3"/>
        <v>0</v>
      </c>
      <c r="CE33" s="458">
        <f t="shared" si="4"/>
        <v>0</v>
      </c>
      <c r="CF33" s="237">
        <f t="shared" si="5"/>
        <v>0</v>
      </c>
      <c r="CG33" s="375">
        <f t="shared" si="6"/>
        <v>0</v>
      </c>
      <c r="CH33" s="237">
        <f t="shared" si="7"/>
        <v>0</v>
      </c>
      <c r="CI33" s="459">
        <f t="shared" si="8"/>
        <v>0</v>
      </c>
      <c r="CJ33" s="375">
        <f t="shared" si="9"/>
        <v>0</v>
      </c>
      <c r="CK33" s="237">
        <f t="shared" si="10"/>
        <v>0</v>
      </c>
      <c r="CL33" s="375">
        <f t="shared" si="11"/>
        <v>0</v>
      </c>
      <c r="CM33" s="375">
        <f t="shared" si="12"/>
        <v>0</v>
      </c>
      <c r="CN33" s="375">
        <f t="shared" si="13"/>
        <v>0</v>
      </c>
      <c r="CO33" s="470">
        <f t="shared" si="14"/>
        <v>0</v>
      </c>
      <c r="CP33" s="237">
        <f t="shared" si="15"/>
        <v>0</v>
      </c>
      <c r="CQ33" s="375">
        <f t="shared" si="16"/>
        <v>0</v>
      </c>
      <c r="CR33" s="375">
        <f t="shared" si="17"/>
        <v>0</v>
      </c>
      <c r="CS33" s="471">
        <f t="shared" si="18"/>
        <v>0</v>
      </c>
      <c r="CT33" s="375">
        <f t="shared" si="19"/>
        <v>0</v>
      </c>
      <c r="CU33" s="375">
        <f t="shared" si="20"/>
        <v>0</v>
      </c>
      <c r="CV33" s="375">
        <f t="shared" si="21"/>
        <v>0</v>
      </c>
      <c r="CW33" s="375">
        <f t="shared" si="22"/>
        <v>0</v>
      </c>
      <c r="CX33" s="375">
        <f t="shared" si="23"/>
        <v>0</v>
      </c>
      <c r="CY33" s="458">
        <f t="shared" si="24"/>
        <v>0</v>
      </c>
      <c r="CZ33" s="375">
        <f t="shared" si="25"/>
        <v>0</v>
      </c>
      <c r="DA33" s="375">
        <f t="shared" si="26"/>
        <v>0</v>
      </c>
      <c r="DB33" s="237">
        <f t="shared" si="27"/>
        <v>0</v>
      </c>
      <c r="DC33" s="471">
        <f t="shared" si="28"/>
        <v>0</v>
      </c>
      <c r="DD33" s="237">
        <f t="shared" si="29"/>
        <v>0</v>
      </c>
      <c r="DE33" s="237">
        <f t="shared" si="30"/>
        <v>0</v>
      </c>
      <c r="DF33" s="237">
        <f t="shared" si="31"/>
        <v>0</v>
      </c>
      <c r="DG33" s="375">
        <f t="shared" si="32"/>
        <v>0</v>
      </c>
      <c r="DH33" s="375">
        <f t="shared" si="33"/>
        <v>0</v>
      </c>
      <c r="DI33" s="458">
        <f t="shared" si="34"/>
        <v>0</v>
      </c>
      <c r="DJ33" s="375">
        <f t="shared" si="35"/>
        <v>0</v>
      </c>
      <c r="DK33" s="375">
        <f t="shared" si="36"/>
        <v>0</v>
      </c>
      <c r="DL33" s="375">
        <f t="shared" si="37"/>
        <v>0</v>
      </c>
      <c r="DM33" s="459">
        <f t="shared" si="38"/>
        <v>0</v>
      </c>
      <c r="DN33" s="237">
        <f t="shared" si="39"/>
        <v>0</v>
      </c>
      <c r="DO33" s="237">
        <f t="shared" si="69"/>
        <v>0</v>
      </c>
      <c r="DP33" s="375">
        <f t="shared" si="40"/>
        <v>0</v>
      </c>
      <c r="DQ33" s="375">
        <f t="shared" si="41"/>
        <v>0</v>
      </c>
      <c r="DR33" s="375">
        <f t="shared" si="42"/>
        <v>0</v>
      </c>
      <c r="DS33" s="458">
        <f t="shared" si="43"/>
        <v>0</v>
      </c>
      <c r="DT33" s="237">
        <f t="shared" si="44"/>
        <v>0</v>
      </c>
      <c r="DU33" s="375">
        <f t="shared" si="45"/>
        <v>0</v>
      </c>
      <c r="DV33" s="375">
        <f t="shared" si="46"/>
        <v>0</v>
      </c>
      <c r="DW33" s="459">
        <f t="shared" si="47"/>
        <v>0</v>
      </c>
      <c r="DX33" s="237">
        <f t="shared" si="48"/>
        <v>0</v>
      </c>
      <c r="DY33" s="237">
        <f t="shared" si="49"/>
        <v>0</v>
      </c>
      <c r="DZ33" s="375">
        <f t="shared" si="50"/>
        <v>0</v>
      </c>
      <c r="EA33" s="375">
        <f t="shared" si="51"/>
        <v>0</v>
      </c>
      <c r="EB33" s="375">
        <f t="shared" si="52"/>
        <v>0</v>
      </c>
      <c r="EC33" s="458">
        <f t="shared" si="53"/>
        <v>0</v>
      </c>
      <c r="ED33" s="375">
        <f t="shared" si="54"/>
        <v>0</v>
      </c>
      <c r="EE33" s="375">
        <f t="shared" si="55"/>
        <v>0</v>
      </c>
      <c r="EF33" s="375">
        <f t="shared" si="56"/>
        <v>0</v>
      </c>
      <c r="EG33" s="459">
        <f t="shared" si="57"/>
        <v>0</v>
      </c>
      <c r="EH33" s="375">
        <f t="shared" si="58"/>
        <v>0</v>
      </c>
      <c r="EI33" s="375">
        <f t="shared" si="59"/>
        <v>0</v>
      </c>
      <c r="EJ33" s="375">
        <f t="shared" si="60"/>
        <v>0</v>
      </c>
      <c r="EK33" s="237">
        <f t="shared" si="61"/>
        <v>0</v>
      </c>
      <c r="EL33" s="375">
        <f t="shared" si="62"/>
        <v>0</v>
      </c>
      <c r="EM33" s="458">
        <f t="shared" si="63"/>
        <v>0</v>
      </c>
      <c r="EN33" s="375">
        <f t="shared" si="64"/>
        <v>0</v>
      </c>
      <c r="EO33" s="375">
        <f t="shared" si="65"/>
        <v>0</v>
      </c>
      <c r="EP33" s="375">
        <f t="shared" si="66"/>
        <v>0</v>
      </c>
      <c r="EQ33" s="459">
        <f t="shared" si="67"/>
        <v>0</v>
      </c>
      <c r="ER33" s="375">
        <f t="shared" si="70"/>
        <v>0</v>
      </c>
      <c r="ES33" s="236">
        <f t="shared" si="71"/>
        <v>0</v>
      </c>
      <c r="ET33" s="228"/>
      <c r="EV33" s="347"/>
    </row>
    <row r="34" spans="2:152">
      <c r="B34" s="14">
        <v>24</v>
      </c>
      <c r="C34" s="402" t="s">
        <v>143</v>
      </c>
      <c r="D34" s="232">
        <f>+①入力・結果!L48</f>
        <v>0</v>
      </c>
      <c r="E34" s="731" t="s">
        <v>101</v>
      </c>
      <c r="F34" s="732" t="s">
        <v>266</v>
      </c>
      <c r="G34" s="73">
        <v>2.5830630274174485E-3</v>
      </c>
      <c r="H34" s="79">
        <v>8.5633248778621681E-4</v>
      </c>
      <c r="I34" s="80">
        <v>9.1585975460551608E-4</v>
      </c>
      <c r="J34" s="80">
        <v>8.4256048589787566E-4</v>
      </c>
      <c r="K34" s="560">
        <v>8.3503345509334387E-4</v>
      </c>
      <c r="L34" s="627">
        <v>1.1850133629166457E-3</v>
      </c>
      <c r="M34" s="80">
        <v>1.0196299883911725E-3</v>
      </c>
      <c r="N34" s="560">
        <v>8.1491971036951928E-4</v>
      </c>
      <c r="O34" s="80">
        <v>9.4897059124835923E-4</v>
      </c>
      <c r="P34" s="628">
        <v>9.4293904054243449E-4</v>
      </c>
      <c r="Q34" s="560">
        <v>1.3837813246388899E-3</v>
      </c>
      <c r="R34" s="80">
        <v>1.151561077791305E-3</v>
      </c>
      <c r="S34" s="560">
        <v>5.0956487236419076E-4</v>
      </c>
      <c r="T34" s="560">
        <v>1.4165012866833738E-3</v>
      </c>
      <c r="U34" s="560">
        <v>3.1572134434148418E-4</v>
      </c>
      <c r="V34" s="432">
        <v>7.9409454150708902E-4</v>
      </c>
      <c r="W34" s="80">
        <v>7.3872606846224823E-4</v>
      </c>
      <c r="X34" s="560">
        <v>7.2670356084744822E-4</v>
      </c>
      <c r="Y34" s="560">
        <v>7.4024471619441251E-4</v>
      </c>
      <c r="Z34" s="433">
        <v>7.9785499562041973E-4</v>
      </c>
      <c r="AA34" s="560">
        <v>6.8321395858672313E-4</v>
      </c>
      <c r="AB34" s="560">
        <v>5.5324032131424776E-4</v>
      </c>
      <c r="AC34" s="560">
        <v>1.5486558790347301E-3</v>
      </c>
      <c r="AD34" s="560">
        <v>6.9135640854663788E-4</v>
      </c>
      <c r="AE34" s="560">
        <v>7.0631479945220538E-4</v>
      </c>
      <c r="AF34" s="627">
        <v>8.19717573635982E-4</v>
      </c>
      <c r="AG34" s="560">
        <v>7.645815083541774E-4</v>
      </c>
      <c r="AH34" s="560">
        <v>1.0164514550314347E-3</v>
      </c>
      <c r="AI34" s="80">
        <v>5.7803790721025206E-3</v>
      </c>
      <c r="AJ34" s="433">
        <v>5.2076653019435667E-3</v>
      </c>
      <c r="AK34" s="80">
        <v>5.1575085531641758E-3</v>
      </c>
      <c r="AL34" s="80">
        <v>4.9558990631257595E-3</v>
      </c>
      <c r="AM34" s="80">
        <v>5.9962258748590984E-3</v>
      </c>
      <c r="AN34" s="560">
        <v>4.3308291159257807E-3</v>
      </c>
      <c r="AO34" s="763">
        <v>4.3132390262777542E-3</v>
      </c>
      <c r="AP34" s="764">
        <v>2.3389060723671713E-3</v>
      </c>
      <c r="AQ34" s="560">
        <v>5.9903070517483446E-3</v>
      </c>
      <c r="AR34" s="763">
        <v>1.7680678090425637E-2</v>
      </c>
      <c r="AS34" s="560">
        <v>1.9986749116607774E-2</v>
      </c>
      <c r="AT34" s="765">
        <v>3.2782108253806368E-3</v>
      </c>
      <c r="AU34" s="80">
        <v>5.8141251038715811E-4</v>
      </c>
      <c r="AV34" s="80">
        <v>1.6160469520763246E-4</v>
      </c>
      <c r="AW34" s="560">
        <v>0</v>
      </c>
      <c r="AX34" s="560">
        <v>7.3033851830971478E-4</v>
      </c>
      <c r="AY34" s="560">
        <v>2.6158788435061953E-3</v>
      </c>
      <c r="AZ34" s="627">
        <v>3.0885168941874115E-3</v>
      </c>
      <c r="BA34" s="80">
        <v>4.7118134664792281E-3</v>
      </c>
      <c r="BB34" s="560">
        <v>4.7690614534395227E-3</v>
      </c>
      <c r="BC34" s="560">
        <v>4.4523119836927371E-3</v>
      </c>
      <c r="BD34" s="628">
        <v>1.728647788013192E-2</v>
      </c>
      <c r="BE34" s="80">
        <v>4.8044771969128165E-3</v>
      </c>
      <c r="BF34" s="80">
        <v>6.7291248419956871E-3</v>
      </c>
      <c r="BG34" s="560">
        <v>9.3625564346167204E-3</v>
      </c>
      <c r="BH34" s="560">
        <v>3.7473810916234675E-4</v>
      </c>
      <c r="BI34" s="560">
        <v>5.0049480736637361E-4</v>
      </c>
      <c r="BJ34" s="627">
        <v>2.9214153041803295E-3</v>
      </c>
      <c r="BK34" s="560">
        <v>5.3316664531477985E-3</v>
      </c>
      <c r="BL34" s="560">
        <v>1.9696513916747905E-3</v>
      </c>
      <c r="BM34" s="560">
        <v>2.3777310417810878E-3</v>
      </c>
      <c r="BN34" s="628">
        <v>6.9480164916473448E-3</v>
      </c>
      <c r="BO34" s="560">
        <v>4.6313783144572218E-3</v>
      </c>
      <c r="BP34" s="560">
        <v>1.5573258161798663E-3</v>
      </c>
      <c r="BQ34" s="560">
        <v>7.4876062352272786E-3</v>
      </c>
      <c r="BR34" s="80">
        <v>6.5883189362528878E-3</v>
      </c>
      <c r="BS34" s="560">
        <v>9.4528764041135627E-3</v>
      </c>
      <c r="BT34" s="627">
        <v>5.3312770882840074E-3</v>
      </c>
      <c r="BU34" s="560">
        <v>6.4878075022479081E-3</v>
      </c>
      <c r="BV34" s="560">
        <v>6.6580106641197867E-3</v>
      </c>
      <c r="BW34" s="560">
        <v>5.9089133557993414E-3</v>
      </c>
      <c r="BX34" s="628">
        <v>6.2296387645221982E-3</v>
      </c>
      <c r="BY34" s="560">
        <v>7.1593045723013812E-4</v>
      </c>
      <c r="BZ34" s="236">
        <f t="shared" si="68"/>
        <v>0</v>
      </c>
      <c r="CA34" s="237">
        <f t="shared" si="0"/>
        <v>0</v>
      </c>
      <c r="CB34" s="237">
        <f t="shared" si="1"/>
        <v>0</v>
      </c>
      <c r="CC34" s="237">
        <f t="shared" si="2"/>
        <v>0</v>
      </c>
      <c r="CD34" s="375">
        <f t="shared" si="3"/>
        <v>0</v>
      </c>
      <c r="CE34" s="458">
        <f t="shared" si="4"/>
        <v>0</v>
      </c>
      <c r="CF34" s="237">
        <f t="shared" si="5"/>
        <v>0</v>
      </c>
      <c r="CG34" s="375">
        <f t="shared" si="6"/>
        <v>0</v>
      </c>
      <c r="CH34" s="237">
        <f t="shared" si="7"/>
        <v>0</v>
      </c>
      <c r="CI34" s="459">
        <f t="shared" si="8"/>
        <v>0</v>
      </c>
      <c r="CJ34" s="375">
        <f t="shared" si="9"/>
        <v>0</v>
      </c>
      <c r="CK34" s="237">
        <f t="shared" si="10"/>
        <v>0</v>
      </c>
      <c r="CL34" s="375">
        <f t="shared" si="11"/>
        <v>0</v>
      </c>
      <c r="CM34" s="375">
        <f t="shared" si="12"/>
        <v>0</v>
      </c>
      <c r="CN34" s="375">
        <f t="shared" si="13"/>
        <v>0</v>
      </c>
      <c r="CO34" s="470">
        <f t="shared" si="14"/>
        <v>0</v>
      </c>
      <c r="CP34" s="237">
        <f t="shared" si="15"/>
        <v>0</v>
      </c>
      <c r="CQ34" s="375">
        <f t="shared" si="16"/>
        <v>0</v>
      </c>
      <c r="CR34" s="375">
        <f t="shared" si="17"/>
        <v>0</v>
      </c>
      <c r="CS34" s="471">
        <f t="shared" si="18"/>
        <v>0</v>
      </c>
      <c r="CT34" s="375">
        <f t="shared" si="19"/>
        <v>0</v>
      </c>
      <c r="CU34" s="375">
        <f t="shared" si="20"/>
        <v>0</v>
      </c>
      <c r="CV34" s="375">
        <f t="shared" si="21"/>
        <v>0</v>
      </c>
      <c r="CW34" s="375">
        <f t="shared" si="22"/>
        <v>0</v>
      </c>
      <c r="CX34" s="375">
        <f t="shared" si="23"/>
        <v>0</v>
      </c>
      <c r="CY34" s="458">
        <f t="shared" si="24"/>
        <v>0</v>
      </c>
      <c r="CZ34" s="375">
        <f t="shared" si="25"/>
        <v>0</v>
      </c>
      <c r="DA34" s="375">
        <f t="shared" si="26"/>
        <v>0</v>
      </c>
      <c r="DB34" s="237">
        <f t="shared" si="27"/>
        <v>0</v>
      </c>
      <c r="DC34" s="471">
        <f t="shared" si="28"/>
        <v>0</v>
      </c>
      <c r="DD34" s="237">
        <f t="shared" si="29"/>
        <v>0</v>
      </c>
      <c r="DE34" s="237">
        <f t="shared" si="30"/>
        <v>0</v>
      </c>
      <c r="DF34" s="237">
        <f t="shared" si="31"/>
        <v>0</v>
      </c>
      <c r="DG34" s="375">
        <f t="shared" si="32"/>
        <v>0</v>
      </c>
      <c r="DH34" s="375">
        <f t="shared" si="33"/>
        <v>0</v>
      </c>
      <c r="DI34" s="458">
        <f t="shared" si="34"/>
        <v>0</v>
      </c>
      <c r="DJ34" s="375">
        <f t="shared" si="35"/>
        <v>0</v>
      </c>
      <c r="DK34" s="375">
        <f t="shared" si="36"/>
        <v>0</v>
      </c>
      <c r="DL34" s="375">
        <f t="shared" si="37"/>
        <v>0</v>
      </c>
      <c r="DM34" s="459">
        <f t="shared" si="38"/>
        <v>0</v>
      </c>
      <c r="DN34" s="237">
        <f t="shared" si="39"/>
        <v>0</v>
      </c>
      <c r="DO34" s="237">
        <f t="shared" si="69"/>
        <v>0</v>
      </c>
      <c r="DP34" s="375">
        <f t="shared" si="40"/>
        <v>0</v>
      </c>
      <c r="DQ34" s="375">
        <f t="shared" si="41"/>
        <v>0</v>
      </c>
      <c r="DR34" s="375">
        <f t="shared" si="42"/>
        <v>0</v>
      </c>
      <c r="DS34" s="458">
        <f t="shared" si="43"/>
        <v>0</v>
      </c>
      <c r="DT34" s="237">
        <f t="shared" si="44"/>
        <v>0</v>
      </c>
      <c r="DU34" s="375">
        <f t="shared" si="45"/>
        <v>0</v>
      </c>
      <c r="DV34" s="375">
        <f t="shared" si="46"/>
        <v>0</v>
      </c>
      <c r="DW34" s="459">
        <f t="shared" si="47"/>
        <v>0</v>
      </c>
      <c r="DX34" s="237">
        <f t="shared" si="48"/>
        <v>0</v>
      </c>
      <c r="DY34" s="237">
        <f t="shared" si="49"/>
        <v>0</v>
      </c>
      <c r="DZ34" s="375">
        <f t="shared" si="50"/>
        <v>0</v>
      </c>
      <c r="EA34" s="375">
        <f t="shared" si="51"/>
        <v>0</v>
      </c>
      <c r="EB34" s="375">
        <f t="shared" si="52"/>
        <v>0</v>
      </c>
      <c r="EC34" s="458">
        <f t="shared" si="53"/>
        <v>0</v>
      </c>
      <c r="ED34" s="375">
        <f t="shared" si="54"/>
        <v>0</v>
      </c>
      <c r="EE34" s="375">
        <f t="shared" si="55"/>
        <v>0</v>
      </c>
      <c r="EF34" s="375">
        <f t="shared" si="56"/>
        <v>0</v>
      </c>
      <c r="EG34" s="459">
        <f t="shared" si="57"/>
        <v>0</v>
      </c>
      <c r="EH34" s="375">
        <f t="shared" si="58"/>
        <v>0</v>
      </c>
      <c r="EI34" s="375">
        <f t="shared" si="59"/>
        <v>0</v>
      </c>
      <c r="EJ34" s="375">
        <f t="shared" si="60"/>
        <v>0</v>
      </c>
      <c r="EK34" s="237">
        <f t="shared" si="61"/>
        <v>0</v>
      </c>
      <c r="EL34" s="375">
        <f t="shared" si="62"/>
        <v>0</v>
      </c>
      <c r="EM34" s="458">
        <f t="shared" si="63"/>
        <v>0</v>
      </c>
      <c r="EN34" s="375">
        <f t="shared" si="64"/>
        <v>0</v>
      </c>
      <c r="EO34" s="375">
        <f t="shared" si="65"/>
        <v>0</v>
      </c>
      <c r="EP34" s="375">
        <f t="shared" si="66"/>
        <v>0</v>
      </c>
      <c r="EQ34" s="459">
        <f t="shared" si="67"/>
        <v>0</v>
      </c>
      <c r="ER34" s="375">
        <f t="shared" si="70"/>
        <v>0</v>
      </c>
      <c r="ES34" s="236">
        <f t="shared" si="71"/>
        <v>0</v>
      </c>
      <c r="ET34" s="228"/>
      <c r="EV34" s="347"/>
    </row>
    <row r="35" spans="2:152">
      <c r="B35" s="14">
        <v>25</v>
      </c>
      <c r="C35" s="402" t="s">
        <v>144</v>
      </c>
      <c r="D35" s="232">
        <f>+①入力・結果!L49</f>
        <v>0</v>
      </c>
      <c r="E35" s="731" t="s">
        <v>102</v>
      </c>
      <c r="F35" s="732" t="s">
        <v>52</v>
      </c>
      <c r="G35" s="73">
        <v>4.8541691482332283E-2</v>
      </c>
      <c r="H35" s="79">
        <v>5.3389894159123728E-2</v>
      </c>
      <c r="I35" s="80">
        <v>6.0377784204120419E-2</v>
      </c>
      <c r="J35" s="80">
        <v>6.4338478313421446E-2</v>
      </c>
      <c r="K35" s="560">
        <v>6.4140744035423858E-2</v>
      </c>
      <c r="L35" s="627">
        <v>7.3334678029347983E-2</v>
      </c>
      <c r="M35" s="80">
        <v>5.4770604747597436E-2</v>
      </c>
      <c r="N35" s="560">
        <v>4.7652764047345503E-2</v>
      </c>
      <c r="O35" s="80">
        <v>5.0392179797637666E-2</v>
      </c>
      <c r="P35" s="628">
        <v>4.9994701555586468E-2</v>
      </c>
      <c r="Q35" s="560">
        <v>7.9046138681427E-2</v>
      </c>
      <c r="R35" s="80">
        <v>6.2140633354623255E-2</v>
      </c>
      <c r="S35" s="560">
        <v>4.1806060968417845E-2</v>
      </c>
      <c r="T35" s="560">
        <v>7.0532343165661676E-2</v>
      </c>
      <c r="U35" s="560">
        <v>3.6592103809178024E-2</v>
      </c>
      <c r="V35" s="432">
        <v>4.6083798172133913E-2</v>
      </c>
      <c r="W35" s="80">
        <v>6.1649668304681139E-2</v>
      </c>
      <c r="X35" s="560">
        <v>5.4102148433860658E-2</v>
      </c>
      <c r="Y35" s="560">
        <v>6.2603048772594233E-2</v>
      </c>
      <c r="Z35" s="433">
        <v>4.5026612789396299E-2</v>
      </c>
      <c r="AA35" s="560">
        <v>4.2486898809255672E-2</v>
      </c>
      <c r="AB35" s="560">
        <v>4.4227819049344683E-2</v>
      </c>
      <c r="AC35" s="560">
        <v>4.2394655291668873E-2</v>
      </c>
      <c r="AD35" s="560">
        <v>4.9861524174974532E-2</v>
      </c>
      <c r="AE35" s="560">
        <v>5.1926258927034272E-2</v>
      </c>
      <c r="AF35" s="627">
        <v>4.1617991810744243E-2</v>
      </c>
      <c r="AG35" s="560">
        <v>4.4685961105906898E-2</v>
      </c>
      <c r="AH35" s="560">
        <v>3.6818130482249745E-2</v>
      </c>
      <c r="AI35" s="80">
        <v>3.604348889806501E-2</v>
      </c>
      <c r="AJ35" s="433">
        <v>3.7938923817274664E-2</v>
      </c>
      <c r="AK35" s="80">
        <v>3.7377990945031032E-2</v>
      </c>
      <c r="AL35" s="80">
        <v>3.7294867573455161E-2</v>
      </c>
      <c r="AM35" s="80">
        <v>3.4419800053478472E-2</v>
      </c>
      <c r="AN35" s="560">
        <v>4.2135035809053464E-2</v>
      </c>
      <c r="AO35" s="763">
        <v>4.1129408551366244E-2</v>
      </c>
      <c r="AP35" s="764">
        <v>3.1108868281315118E-2</v>
      </c>
      <c r="AQ35" s="560">
        <v>2.4079230228236888E-2</v>
      </c>
      <c r="AR35" s="763">
        <v>4.8202897369547054E-2</v>
      </c>
      <c r="AS35" s="560">
        <v>2.7716431095406363E-2</v>
      </c>
      <c r="AT35" s="765">
        <v>3.3729146936694106E-2</v>
      </c>
      <c r="AU35" s="80">
        <v>4.9384284151500001E-2</v>
      </c>
      <c r="AV35" s="80">
        <v>5.0351687290973196E-2</v>
      </c>
      <c r="AW35" s="560">
        <v>5.1837066656875798E-2</v>
      </c>
      <c r="AX35" s="560">
        <v>4.4755656920277789E-2</v>
      </c>
      <c r="AY35" s="560">
        <v>3.1895364846259752E-2</v>
      </c>
      <c r="AZ35" s="627">
        <v>1.9704737784915684E-2</v>
      </c>
      <c r="BA35" s="80">
        <v>3.9866207765766638E-2</v>
      </c>
      <c r="BB35" s="560">
        <v>4.0424600310048166E-2</v>
      </c>
      <c r="BC35" s="560">
        <v>3.7335049887351146E-2</v>
      </c>
      <c r="BD35" s="628">
        <v>4.2378751692978917E-2</v>
      </c>
      <c r="BE35" s="80">
        <v>3.8207322161789854E-2</v>
      </c>
      <c r="BF35" s="80">
        <v>3.690529301169497E-2</v>
      </c>
      <c r="BG35" s="560">
        <v>3.326779453212024E-2</v>
      </c>
      <c r="BH35" s="560">
        <v>4.1045178653554622E-2</v>
      </c>
      <c r="BI35" s="560">
        <v>4.1984689408847385E-2</v>
      </c>
      <c r="BJ35" s="627">
        <v>4.5458506271641178E-2</v>
      </c>
      <c r="BK35" s="560">
        <v>4.7181078043869104E-2</v>
      </c>
      <c r="BL35" s="560">
        <v>3.7502012714112215E-2</v>
      </c>
      <c r="BM35" s="560">
        <v>1.6496764946216394E-2</v>
      </c>
      <c r="BN35" s="628">
        <v>3.1428300109997073E-2</v>
      </c>
      <c r="BO35" s="560">
        <v>4.9614439208074984E-2</v>
      </c>
      <c r="BP35" s="560">
        <v>3.6071007144304189E-2</v>
      </c>
      <c r="BQ35" s="560">
        <v>3.9332914824648728E-2</v>
      </c>
      <c r="BR35" s="80">
        <v>3.3369557327138956E-2</v>
      </c>
      <c r="BS35" s="560">
        <v>3.2584168599217075E-2</v>
      </c>
      <c r="BT35" s="627">
        <v>2.2950664636415034E-2</v>
      </c>
      <c r="BU35" s="560">
        <v>2.6214062295863084E-2</v>
      </c>
      <c r="BV35" s="560">
        <v>3.7011475090209862E-2</v>
      </c>
      <c r="BW35" s="560">
        <v>4.3300583277609689E-2</v>
      </c>
      <c r="BX35" s="628">
        <v>4.0572407332987906E-2</v>
      </c>
      <c r="BY35" s="560">
        <v>6.1576879709472378E-2</v>
      </c>
      <c r="BZ35" s="236">
        <f t="shared" si="68"/>
        <v>0</v>
      </c>
      <c r="CA35" s="237">
        <f t="shared" si="0"/>
        <v>0</v>
      </c>
      <c r="CB35" s="237">
        <f t="shared" si="1"/>
        <v>0</v>
      </c>
      <c r="CC35" s="237">
        <f t="shared" si="2"/>
        <v>0</v>
      </c>
      <c r="CD35" s="375">
        <f t="shared" si="3"/>
        <v>0</v>
      </c>
      <c r="CE35" s="458">
        <f t="shared" si="4"/>
        <v>0</v>
      </c>
      <c r="CF35" s="237">
        <f t="shared" si="5"/>
        <v>0</v>
      </c>
      <c r="CG35" s="375">
        <f t="shared" si="6"/>
        <v>0</v>
      </c>
      <c r="CH35" s="237">
        <f t="shared" si="7"/>
        <v>0</v>
      </c>
      <c r="CI35" s="459">
        <f t="shared" si="8"/>
        <v>0</v>
      </c>
      <c r="CJ35" s="375">
        <f t="shared" si="9"/>
        <v>0</v>
      </c>
      <c r="CK35" s="237">
        <f t="shared" si="10"/>
        <v>0</v>
      </c>
      <c r="CL35" s="375">
        <f t="shared" si="11"/>
        <v>0</v>
      </c>
      <c r="CM35" s="375">
        <f t="shared" si="12"/>
        <v>0</v>
      </c>
      <c r="CN35" s="375">
        <f t="shared" si="13"/>
        <v>0</v>
      </c>
      <c r="CO35" s="470">
        <f t="shared" si="14"/>
        <v>0</v>
      </c>
      <c r="CP35" s="237">
        <f t="shared" si="15"/>
        <v>0</v>
      </c>
      <c r="CQ35" s="375">
        <f t="shared" si="16"/>
        <v>0</v>
      </c>
      <c r="CR35" s="375">
        <f t="shared" si="17"/>
        <v>0</v>
      </c>
      <c r="CS35" s="471">
        <f t="shared" si="18"/>
        <v>0</v>
      </c>
      <c r="CT35" s="375">
        <f t="shared" si="19"/>
        <v>0</v>
      </c>
      <c r="CU35" s="375">
        <f t="shared" si="20"/>
        <v>0</v>
      </c>
      <c r="CV35" s="375">
        <f t="shared" si="21"/>
        <v>0</v>
      </c>
      <c r="CW35" s="375">
        <f t="shared" si="22"/>
        <v>0</v>
      </c>
      <c r="CX35" s="375">
        <f t="shared" si="23"/>
        <v>0</v>
      </c>
      <c r="CY35" s="458">
        <f t="shared" si="24"/>
        <v>0</v>
      </c>
      <c r="CZ35" s="375">
        <f t="shared" si="25"/>
        <v>0</v>
      </c>
      <c r="DA35" s="375">
        <f t="shared" si="26"/>
        <v>0</v>
      </c>
      <c r="DB35" s="237">
        <f t="shared" si="27"/>
        <v>0</v>
      </c>
      <c r="DC35" s="471">
        <f t="shared" si="28"/>
        <v>0</v>
      </c>
      <c r="DD35" s="237">
        <f t="shared" si="29"/>
        <v>0</v>
      </c>
      <c r="DE35" s="237">
        <f t="shared" si="30"/>
        <v>0</v>
      </c>
      <c r="DF35" s="237">
        <f t="shared" si="31"/>
        <v>0</v>
      </c>
      <c r="DG35" s="375">
        <f t="shared" si="32"/>
        <v>0</v>
      </c>
      <c r="DH35" s="375">
        <f t="shared" si="33"/>
        <v>0</v>
      </c>
      <c r="DI35" s="458">
        <f t="shared" si="34"/>
        <v>0</v>
      </c>
      <c r="DJ35" s="375">
        <f t="shared" si="35"/>
        <v>0</v>
      </c>
      <c r="DK35" s="375">
        <f t="shared" si="36"/>
        <v>0</v>
      </c>
      <c r="DL35" s="375">
        <f t="shared" si="37"/>
        <v>0</v>
      </c>
      <c r="DM35" s="459">
        <f t="shared" si="38"/>
        <v>0</v>
      </c>
      <c r="DN35" s="237">
        <f t="shared" si="39"/>
        <v>0</v>
      </c>
      <c r="DO35" s="237">
        <f t="shared" si="69"/>
        <v>0</v>
      </c>
      <c r="DP35" s="375">
        <f t="shared" si="40"/>
        <v>0</v>
      </c>
      <c r="DQ35" s="375">
        <f t="shared" si="41"/>
        <v>0</v>
      </c>
      <c r="DR35" s="375">
        <f t="shared" si="42"/>
        <v>0</v>
      </c>
      <c r="DS35" s="458">
        <f t="shared" si="43"/>
        <v>0</v>
      </c>
      <c r="DT35" s="237">
        <f t="shared" si="44"/>
        <v>0</v>
      </c>
      <c r="DU35" s="375">
        <f t="shared" si="45"/>
        <v>0</v>
      </c>
      <c r="DV35" s="375">
        <f t="shared" si="46"/>
        <v>0</v>
      </c>
      <c r="DW35" s="459">
        <f t="shared" si="47"/>
        <v>0</v>
      </c>
      <c r="DX35" s="237">
        <f t="shared" si="48"/>
        <v>0</v>
      </c>
      <c r="DY35" s="237">
        <f t="shared" si="49"/>
        <v>0</v>
      </c>
      <c r="DZ35" s="375">
        <f t="shared" si="50"/>
        <v>0</v>
      </c>
      <c r="EA35" s="375">
        <f t="shared" si="51"/>
        <v>0</v>
      </c>
      <c r="EB35" s="375">
        <f t="shared" si="52"/>
        <v>0</v>
      </c>
      <c r="EC35" s="458">
        <f t="shared" si="53"/>
        <v>0</v>
      </c>
      <c r="ED35" s="375">
        <f t="shared" si="54"/>
        <v>0</v>
      </c>
      <c r="EE35" s="375">
        <f t="shared" si="55"/>
        <v>0</v>
      </c>
      <c r="EF35" s="375">
        <f t="shared" si="56"/>
        <v>0</v>
      </c>
      <c r="EG35" s="459">
        <f t="shared" si="57"/>
        <v>0</v>
      </c>
      <c r="EH35" s="375">
        <f t="shared" si="58"/>
        <v>0</v>
      </c>
      <c r="EI35" s="375">
        <f t="shared" si="59"/>
        <v>0</v>
      </c>
      <c r="EJ35" s="375">
        <f t="shared" si="60"/>
        <v>0</v>
      </c>
      <c r="EK35" s="237">
        <f t="shared" si="61"/>
        <v>0</v>
      </c>
      <c r="EL35" s="375">
        <f t="shared" si="62"/>
        <v>0</v>
      </c>
      <c r="EM35" s="458">
        <f t="shared" si="63"/>
        <v>0</v>
      </c>
      <c r="EN35" s="375">
        <f t="shared" si="64"/>
        <v>0</v>
      </c>
      <c r="EO35" s="375">
        <f t="shared" si="65"/>
        <v>0</v>
      </c>
      <c r="EP35" s="375">
        <f t="shared" si="66"/>
        <v>0</v>
      </c>
      <c r="EQ35" s="459">
        <f t="shared" si="67"/>
        <v>0</v>
      </c>
      <c r="ER35" s="375">
        <f t="shared" si="70"/>
        <v>0</v>
      </c>
      <c r="ES35" s="236">
        <f t="shared" si="71"/>
        <v>0</v>
      </c>
      <c r="ET35" s="228"/>
      <c r="EV35" s="347"/>
    </row>
    <row r="36" spans="2:152">
      <c r="B36" s="404">
        <v>26</v>
      </c>
      <c r="C36" s="405" t="s">
        <v>145</v>
      </c>
      <c r="D36" s="406">
        <f>+①入力・結果!L51</f>
        <v>0</v>
      </c>
      <c r="E36" s="733" t="s">
        <v>103</v>
      </c>
      <c r="F36" s="734" t="s">
        <v>494</v>
      </c>
      <c r="G36" s="414">
        <v>1.1133699790318244E-2</v>
      </c>
      <c r="H36" s="415">
        <v>1.0249448744082503E-2</v>
      </c>
      <c r="I36" s="416">
        <v>9.5578640955646596E-3</v>
      </c>
      <c r="J36" s="416">
        <v>1.0480220434385535E-2</v>
      </c>
      <c r="K36" s="576">
        <v>1.0507633617821791E-2</v>
      </c>
      <c r="L36" s="634">
        <v>9.2330190106399077E-3</v>
      </c>
      <c r="M36" s="416">
        <v>8.2520784499413267E-3</v>
      </c>
      <c r="N36" s="576">
        <v>8.2293531407807204E-3</v>
      </c>
      <c r="O36" s="416">
        <v>8.3252134405772983E-3</v>
      </c>
      <c r="P36" s="635">
        <v>8.3244741063838237E-3</v>
      </c>
      <c r="Q36" s="576">
        <v>8.3785115820601275E-3</v>
      </c>
      <c r="R36" s="416">
        <v>8.1677079409286091E-3</v>
      </c>
      <c r="S36" s="576">
        <v>7.4749769676677692E-3</v>
      </c>
      <c r="T36" s="576">
        <v>8.4535854698146711E-3</v>
      </c>
      <c r="U36" s="576">
        <v>7.1826605837687655E-3</v>
      </c>
      <c r="V36" s="434">
        <v>1.097252592369808E-2</v>
      </c>
      <c r="W36" s="416">
        <v>1.1373455806522732E-2</v>
      </c>
      <c r="X36" s="576">
        <v>1.5093073956062386E-2</v>
      </c>
      <c r="Y36" s="576">
        <v>1.0903604603404183E-2</v>
      </c>
      <c r="Z36" s="435">
        <v>1.0945296015699641E-2</v>
      </c>
      <c r="AA36" s="576">
        <v>1.1990029580912054E-2</v>
      </c>
      <c r="AB36" s="576">
        <v>1.0958506975901431E-2</v>
      </c>
      <c r="AC36" s="576">
        <v>1.2509608888161368E-2</v>
      </c>
      <c r="AD36" s="576">
        <v>1.0808068824735013E-2</v>
      </c>
      <c r="AE36" s="576">
        <v>1.1489633936638755E-2</v>
      </c>
      <c r="AF36" s="634">
        <v>1.0454616554334998E-2</v>
      </c>
      <c r="AG36" s="576">
        <v>1.0833402427194383E-2</v>
      </c>
      <c r="AH36" s="576">
        <v>1.2882581033768777E-2</v>
      </c>
      <c r="AI36" s="416">
        <v>1.4938863802167803E-2</v>
      </c>
      <c r="AJ36" s="435">
        <v>1.5364277398603951E-2</v>
      </c>
      <c r="AK36" s="416">
        <v>1.4018584949372401E-2</v>
      </c>
      <c r="AL36" s="416">
        <v>1.4062737372063976E-2</v>
      </c>
      <c r="AM36" s="416">
        <v>1.4375158079514448E-2</v>
      </c>
      <c r="AN36" s="576">
        <v>1.3573439645196025E-2</v>
      </c>
      <c r="AO36" s="766">
        <v>1.4601281453072185E-2</v>
      </c>
      <c r="AP36" s="767">
        <v>1.1816436981365298E-2</v>
      </c>
      <c r="AQ36" s="576">
        <v>1.555214194646694E-2</v>
      </c>
      <c r="AR36" s="766">
        <v>1.4522504533507202E-2</v>
      </c>
      <c r="AS36" s="576">
        <v>1.6563604240282685E-2</v>
      </c>
      <c r="AT36" s="768">
        <v>2.272892838930575E-2</v>
      </c>
      <c r="AU36" s="416">
        <v>1.2749034631612562E-2</v>
      </c>
      <c r="AV36" s="416">
        <v>1.2683997784833203E-2</v>
      </c>
      <c r="AW36" s="576">
        <v>1.2679170046183956E-2</v>
      </c>
      <c r="AX36" s="576">
        <v>1.1121646208646183E-2</v>
      </c>
      <c r="AY36" s="576">
        <v>1.7439192290041303E-2</v>
      </c>
      <c r="AZ36" s="634">
        <v>1.4083637037494596E-2</v>
      </c>
      <c r="BA36" s="416">
        <v>1.3388918512773282E-2</v>
      </c>
      <c r="BB36" s="576">
        <v>1.3739157189685573E-2</v>
      </c>
      <c r="BC36" s="576">
        <v>1.180130887243858E-2</v>
      </c>
      <c r="BD36" s="635">
        <v>1.1362344013316379E-2</v>
      </c>
      <c r="BE36" s="416">
        <v>1.535121485036341E-2</v>
      </c>
      <c r="BF36" s="416">
        <v>1.4903303131052406E-2</v>
      </c>
      <c r="BG36" s="576">
        <v>1.5015702806796011E-2</v>
      </c>
      <c r="BH36" s="576">
        <v>1.3808531537618596E-2</v>
      </c>
      <c r="BI36" s="576">
        <v>1.5191154891767998E-2</v>
      </c>
      <c r="BJ36" s="634">
        <v>1.4850145612144282E-2</v>
      </c>
      <c r="BK36" s="576">
        <v>1.6869423610830481E-2</v>
      </c>
      <c r="BL36" s="576">
        <v>1.396979618227139E-2</v>
      </c>
      <c r="BM36" s="576">
        <v>1.559925520086804E-2</v>
      </c>
      <c r="BN36" s="635">
        <v>1.4180917486369068E-2</v>
      </c>
      <c r="BO36" s="576">
        <v>1.5085392853614741E-2</v>
      </c>
      <c r="BP36" s="576">
        <v>1.626646977664568E-2</v>
      </c>
      <c r="BQ36" s="576">
        <v>2.2023053313479018E-2</v>
      </c>
      <c r="BR36" s="416">
        <v>1.4338723520545195E-2</v>
      </c>
      <c r="BS36" s="576">
        <v>1.4369310708480149E-2</v>
      </c>
      <c r="BT36" s="634">
        <v>1.4977184556427211E-2</v>
      </c>
      <c r="BU36" s="576">
        <v>3.1831910298875658E-2</v>
      </c>
      <c r="BV36" s="576">
        <v>1.4658926184737367E-2</v>
      </c>
      <c r="BW36" s="576">
        <v>9.8217064014883178E-3</v>
      </c>
      <c r="BX36" s="635">
        <v>1.0453947908665395E-2</v>
      </c>
      <c r="BY36" s="576">
        <v>5.3796220024393574E-3</v>
      </c>
      <c r="BZ36" s="417">
        <f t="shared" si="68"/>
        <v>0</v>
      </c>
      <c r="CA36" s="418">
        <f t="shared" si="0"/>
        <v>0</v>
      </c>
      <c r="CB36" s="418">
        <f t="shared" si="1"/>
        <v>0</v>
      </c>
      <c r="CC36" s="418">
        <f t="shared" si="2"/>
        <v>0</v>
      </c>
      <c r="CD36" s="419">
        <f t="shared" si="3"/>
        <v>0</v>
      </c>
      <c r="CE36" s="460">
        <f t="shared" si="4"/>
        <v>0</v>
      </c>
      <c r="CF36" s="418">
        <f t="shared" si="5"/>
        <v>0</v>
      </c>
      <c r="CG36" s="419">
        <f t="shared" si="6"/>
        <v>0</v>
      </c>
      <c r="CH36" s="418">
        <f t="shared" si="7"/>
        <v>0</v>
      </c>
      <c r="CI36" s="461">
        <f t="shared" si="8"/>
        <v>0</v>
      </c>
      <c r="CJ36" s="419">
        <f t="shared" si="9"/>
        <v>0</v>
      </c>
      <c r="CK36" s="418">
        <f t="shared" si="10"/>
        <v>0</v>
      </c>
      <c r="CL36" s="419">
        <f t="shared" si="11"/>
        <v>0</v>
      </c>
      <c r="CM36" s="419">
        <f t="shared" si="12"/>
        <v>0</v>
      </c>
      <c r="CN36" s="419">
        <f t="shared" si="13"/>
        <v>0</v>
      </c>
      <c r="CO36" s="472">
        <f t="shared" si="14"/>
        <v>0</v>
      </c>
      <c r="CP36" s="418">
        <f t="shared" si="15"/>
        <v>0</v>
      </c>
      <c r="CQ36" s="419">
        <f t="shared" si="16"/>
        <v>0</v>
      </c>
      <c r="CR36" s="419">
        <f t="shared" si="17"/>
        <v>0</v>
      </c>
      <c r="CS36" s="473">
        <f t="shared" si="18"/>
        <v>0</v>
      </c>
      <c r="CT36" s="419">
        <f t="shared" si="19"/>
        <v>0</v>
      </c>
      <c r="CU36" s="419">
        <f t="shared" si="20"/>
        <v>0</v>
      </c>
      <c r="CV36" s="419">
        <f t="shared" si="21"/>
        <v>0</v>
      </c>
      <c r="CW36" s="419">
        <f t="shared" si="22"/>
        <v>0</v>
      </c>
      <c r="CX36" s="419">
        <f t="shared" si="23"/>
        <v>0</v>
      </c>
      <c r="CY36" s="460">
        <f t="shared" si="24"/>
        <v>0</v>
      </c>
      <c r="CZ36" s="419">
        <f t="shared" si="25"/>
        <v>0</v>
      </c>
      <c r="DA36" s="419">
        <f t="shared" si="26"/>
        <v>0</v>
      </c>
      <c r="DB36" s="418">
        <f t="shared" si="27"/>
        <v>0</v>
      </c>
      <c r="DC36" s="473">
        <f t="shared" si="28"/>
        <v>0</v>
      </c>
      <c r="DD36" s="418">
        <f t="shared" si="29"/>
        <v>0</v>
      </c>
      <c r="DE36" s="418">
        <f t="shared" si="30"/>
        <v>0</v>
      </c>
      <c r="DF36" s="418">
        <f t="shared" si="31"/>
        <v>0</v>
      </c>
      <c r="DG36" s="419">
        <f t="shared" si="32"/>
        <v>0</v>
      </c>
      <c r="DH36" s="419">
        <f t="shared" si="33"/>
        <v>0</v>
      </c>
      <c r="DI36" s="460">
        <f t="shared" si="34"/>
        <v>0</v>
      </c>
      <c r="DJ36" s="419">
        <f t="shared" si="35"/>
        <v>0</v>
      </c>
      <c r="DK36" s="419">
        <f t="shared" si="36"/>
        <v>0</v>
      </c>
      <c r="DL36" s="419">
        <f t="shared" si="37"/>
        <v>0</v>
      </c>
      <c r="DM36" s="461">
        <f t="shared" si="38"/>
        <v>0</v>
      </c>
      <c r="DN36" s="418">
        <f t="shared" si="39"/>
        <v>0</v>
      </c>
      <c r="DO36" s="418">
        <f t="shared" si="69"/>
        <v>0</v>
      </c>
      <c r="DP36" s="419">
        <f t="shared" si="40"/>
        <v>0</v>
      </c>
      <c r="DQ36" s="419">
        <f t="shared" si="41"/>
        <v>0</v>
      </c>
      <c r="DR36" s="419">
        <f t="shared" si="42"/>
        <v>0</v>
      </c>
      <c r="DS36" s="460">
        <f t="shared" si="43"/>
        <v>0</v>
      </c>
      <c r="DT36" s="418">
        <f t="shared" si="44"/>
        <v>0</v>
      </c>
      <c r="DU36" s="419">
        <f t="shared" si="45"/>
        <v>0</v>
      </c>
      <c r="DV36" s="419">
        <f t="shared" si="46"/>
        <v>0</v>
      </c>
      <c r="DW36" s="461">
        <f t="shared" si="47"/>
        <v>0</v>
      </c>
      <c r="DX36" s="418">
        <f t="shared" si="48"/>
        <v>0</v>
      </c>
      <c r="DY36" s="418">
        <f t="shared" si="49"/>
        <v>0</v>
      </c>
      <c r="DZ36" s="419">
        <f t="shared" si="50"/>
        <v>0</v>
      </c>
      <c r="EA36" s="419">
        <f t="shared" si="51"/>
        <v>0</v>
      </c>
      <c r="EB36" s="419">
        <f t="shared" si="52"/>
        <v>0</v>
      </c>
      <c r="EC36" s="460">
        <f t="shared" si="53"/>
        <v>0</v>
      </c>
      <c r="ED36" s="419">
        <f t="shared" si="54"/>
        <v>0</v>
      </c>
      <c r="EE36" s="419">
        <f t="shared" si="55"/>
        <v>0</v>
      </c>
      <c r="EF36" s="419">
        <f t="shared" si="56"/>
        <v>0</v>
      </c>
      <c r="EG36" s="461">
        <f t="shared" si="57"/>
        <v>0</v>
      </c>
      <c r="EH36" s="419">
        <f t="shared" si="58"/>
        <v>0</v>
      </c>
      <c r="EI36" s="419">
        <f t="shared" si="59"/>
        <v>0</v>
      </c>
      <c r="EJ36" s="419">
        <f t="shared" si="60"/>
        <v>0</v>
      </c>
      <c r="EK36" s="418">
        <f t="shared" si="61"/>
        <v>0</v>
      </c>
      <c r="EL36" s="419">
        <f t="shared" si="62"/>
        <v>0</v>
      </c>
      <c r="EM36" s="460">
        <f t="shared" si="63"/>
        <v>0</v>
      </c>
      <c r="EN36" s="419">
        <f t="shared" si="64"/>
        <v>0</v>
      </c>
      <c r="EO36" s="419">
        <f t="shared" si="65"/>
        <v>0</v>
      </c>
      <c r="EP36" s="419">
        <f t="shared" si="66"/>
        <v>0</v>
      </c>
      <c r="EQ36" s="461">
        <f t="shared" si="67"/>
        <v>0</v>
      </c>
      <c r="ER36" s="419">
        <f t="shared" si="70"/>
        <v>0</v>
      </c>
      <c r="ES36" s="420">
        <f t="shared" si="71"/>
        <v>0</v>
      </c>
      <c r="ET36" s="228"/>
      <c r="EV36" s="347"/>
    </row>
    <row r="37" spans="2:152">
      <c r="B37" s="14">
        <v>27</v>
      </c>
      <c r="C37" s="402" t="s">
        <v>146</v>
      </c>
      <c r="D37" s="232">
        <f>+①入力・結果!L53</f>
        <v>0</v>
      </c>
      <c r="E37" s="731" t="s">
        <v>104</v>
      </c>
      <c r="F37" s="732" t="s">
        <v>55</v>
      </c>
      <c r="G37" s="73">
        <v>5.3705347768861654E-3</v>
      </c>
      <c r="H37" s="79">
        <v>8.4629429587703836E-3</v>
      </c>
      <c r="I37" s="80">
        <v>9.1005697906106891E-3</v>
      </c>
      <c r="J37" s="80">
        <v>9.9620386862042942E-3</v>
      </c>
      <c r="K37" s="560">
        <v>9.8214520249782968E-3</v>
      </c>
      <c r="L37" s="627">
        <v>1.6358227018304673E-2</v>
      </c>
      <c r="M37" s="80">
        <v>7.8809828797046962E-3</v>
      </c>
      <c r="N37" s="560">
        <v>7.7884949368103237E-3</v>
      </c>
      <c r="O37" s="80">
        <v>7.7904287018087494E-3</v>
      </c>
      <c r="P37" s="628">
        <v>7.7254737900548593E-3</v>
      </c>
      <c r="Q37" s="560">
        <v>1.2472987830306707E-2</v>
      </c>
      <c r="R37" s="80">
        <v>7.9922546502068717E-3</v>
      </c>
      <c r="S37" s="560">
        <v>8.0293835488000082E-3</v>
      </c>
      <c r="T37" s="560">
        <v>7.9769322260771942E-3</v>
      </c>
      <c r="U37" s="560">
        <v>9.0769886498176713E-3</v>
      </c>
      <c r="V37" s="432">
        <v>7.7962806605218595E-3</v>
      </c>
      <c r="W37" s="80">
        <v>8.7152958091140202E-3</v>
      </c>
      <c r="X37" s="560">
        <v>7.6769709504909914E-3</v>
      </c>
      <c r="Y37" s="560">
        <v>8.8464539453631131E-3</v>
      </c>
      <c r="Z37" s="433">
        <v>7.7338640160726302E-3</v>
      </c>
      <c r="AA37" s="560">
        <v>7.0798984939261528E-3</v>
      </c>
      <c r="AB37" s="560">
        <v>8.6634052062571718E-3</v>
      </c>
      <c r="AC37" s="560">
        <v>8.2311461176882185E-3</v>
      </c>
      <c r="AD37" s="560">
        <v>7.8462816070559264E-3</v>
      </c>
      <c r="AE37" s="560">
        <v>7.6375680582999386E-3</v>
      </c>
      <c r="AF37" s="627">
        <v>7.6935147271964075E-3</v>
      </c>
      <c r="AG37" s="560">
        <v>7.5512294501553457E-3</v>
      </c>
      <c r="AH37" s="560">
        <v>1.3748447088054814E-2</v>
      </c>
      <c r="AI37" s="80">
        <v>2.1189158551152372E-3</v>
      </c>
      <c r="AJ37" s="433">
        <v>1.9235520484656419E-3</v>
      </c>
      <c r="AK37" s="80">
        <v>1.8750273638707651E-3</v>
      </c>
      <c r="AL37" s="80">
        <v>1.8984609525747372E-3</v>
      </c>
      <c r="AM37" s="80">
        <v>1.977256971293292E-3</v>
      </c>
      <c r="AN37" s="560">
        <v>1.9683241693181858E-3</v>
      </c>
      <c r="AO37" s="763">
        <v>2.0485040230342898E-3</v>
      </c>
      <c r="AP37" s="764">
        <v>1.7208678617295432E-3</v>
      </c>
      <c r="AQ37" s="560">
        <v>2.4082901402231131E-3</v>
      </c>
      <c r="AR37" s="763">
        <v>2.470506734041036E-4</v>
      </c>
      <c r="AS37" s="560">
        <v>2.2084805653710247E-4</v>
      </c>
      <c r="AT37" s="765">
        <v>1.4569825890580607E-4</v>
      </c>
      <c r="AU37" s="80">
        <v>1.5671303356896938E-3</v>
      </c>
      <c r="AV37" s="80">
        <v>1.5194782927449345E-3</v>
      </c>
      <c r="AW37" s="560">
        <v>1.5198092561501651E-3</v>
      </c>
      <c r="AX37" s="560">
        <v>1.8322527740050739E-3</v>
      </c>
      <c r="AY37" s="560">
        <v>2.2946305644791189E-4</v>
      </c>
      <c r="AZ37" s="627">
        <v>1.7295694607449503E-3</v>
      </c>
      <c r="BA37" s="80">
        <v>2.0359687818120122E-3</v>
      </c>
      <c r="BB37" s="560">
        <v>2.0709323929327954E-3</v>
      </c>
      <c r="BC37" s="560">
        <v>1.877480956978865E-3</v>
      </c>
      <c r="BD37" s="628">
        <v>4.6524611519493811E-4</v>
      </c>
      <c r="BE37" s="80">
        <v>2.2990709494673856E-3</v>
      </c>
      <c r="BF37" s="80">
        <v>3.7788258287923689E-3</v>
      </c>
      <c r="BG37" s="560">
        <v>2.0110194896944596E-3</v>
      </c>
      <c r="BH37" s="560">
        <v>9.9362377429410139E-4</v>
      </c>
      <c r="BI37" s="560">
        <v>5.4030689431597148E-4</v>
      </c>
      <c r="BJ37" s="627">
        <v>1.2174092503840951E-2</v>
      </c>
      <c r="BK37" s="560">
        <v>1.2278051435405668E-3</v>
      </c>
      <c r="BL37" s="560">
        <v>2.3166495455946836E-3</v>
      </c>
      <c r="BM37" s="560">
        <v>1.560595303478855E-3</v>
      </c>
      <c r="BN37" s="628">
        <v>9.4170155182919592E-4</v>
      </c>
      <c r="BO37" s="560">
        <v>6.0027776647858348E-3</v>
      </c>
      <c r="BP37" s="560">
        <v>4.2437608554346545E-4</v>
      </c>
      <c r="BQ37" s="560">
        <v>2.6667505892524979E-4</v>
      </c>
      <c r="BR37" s="80">
        <v>2.3945198577229694E-3</v>
      </c>
      <c r="BS37" s="560">
        <v>4.5853261740976979E-3</v>
      </c>
      <c r="BT37" s="627">
        <v>1.1385945388111413E-3</v>
      </c>
      <c r="BU37" s="560">
        <v>1.1850508372975924E-3</v>
      </c>
      <c r="BV37" s="560">
        <v>1.1874924059825315E-3</v>
      </c>
      <c r="BW37" s="560">
        <v>3.5387273822686254E-3</v>
      </c>
      <c r="BX37" s="628">
        <v>2.9289657673265347E-3</v>
      </c>
      <c r="BY37" s="560">
        <v>3.2378089685848148E-3</v>
      </c>
      <c r="BZ37" s="236">
        <f t="shared" si="68"/>
        <v>0</v>
      </c>
      <c r="CA37" s="237">
        <f t="shared" si="0"/>
        <v>0</v>
      </c>
      <c r="CB37" s="237">
        <f t="shared" si="1"/>
        <v>0</v>
      </c>
      <c r="CC37" s="237">
        <f t="shared" si="2"/>
        <v>0</v>
      </c>
      <c r="CD37" s="375">
        <f t="shared" si="3"/>
        <v>0</v>
      </c>
      <c r="CE37" s="458">
        <f t="shared" si="4"/>
        <v>0</v>
      </c>
      <c r="CF37" s="237">
        <f t="shared" si="5"/>
        <v>0</v>
      </c>
      <c r="CG37" s="375">
        <f t="shared" si="6"/>
        <v>0</v>
      </c>
      <c r="CH37" s="237">
        <f t="shared" si="7"/>
        <v>0</v>
      </c>
      <c r="CI37" s="459">
        <f t="shared" si="8"/>
        <v>0</v>
      </c>
      <c r="CJ37" s="375">
        <f t="shared" si="9"/>
        <v>0</v>
      </c>
      <c r="CK37" s="237">
        <f t="shared" si="10"/>
        <v>0</v>
      </c>
      <c r="CL37" s="375">
        <f t="shared" si="11"/>
        <v>0</v>
      </c>
      <c r="CM37" s="375">
        <f t="shared" si="12"/>
        <v>0</v>
      </c>
      <c r="CN37" s="375">
        <f t="shared" si="13"/>
        <v>0</v>
      </c>
      <c r="CO37" s="470">
        <f t="shared" si="14"/>
        <v>0</v>
      </c>
      <c r="CP37" s="237">
        <f t="shared" si="15"/>
        <v>0</v>
      </c>
      <c r="CQ37" s="375">
        <f t="shared" si="16"/>
        <v>0</v>
      </c>
      <c r="CR37" s="375">
        <f t="shared" si="17"/>
        <v>0</v>
      </c>
      <c r="CS37" s="471">
        <f t="shared" si="18"/>
        <v>0</v>
      </c>
      <c r="CT37" s="375">
        <f t="shared" si="19"/>
        <v>0</v>
      </c>
      <c r="CU37" s="375">
        <f t="shared" si="20"/>
        <v>0</v>
      </c>
      <c r="CV37" s="375">
        <f t="shared" si="21"/>
        <v>0</v>
      </c>
      <c r="CW37" s="375">
        <f t="shared" si="22"/>
        <v>0</v>
      </c>
      <c r="CX37" s="375">
        <f t="shared" si="23"/>
        <v>0</v>
      </c>
      <c r="CY37" s="458">
        <f t="shared" si="24"/>
        <v>0</v>
      </c>
      <c r="CZ37" s="375">
        <f t="shared" si="25"/>
        <v>0</v>
      </c>
      <c r="DA37" s="375">
        <f t="shared" si="26"/>
        <v>0</v>
      </c>
      <c r="DB37" s="237">
        <f t="shared" si="27"/>
        <v>0</v>
      </c>
      <c r="DC37" s="471">
        <f t="shared" si="28"/>
        <v>0</v>
      </c>
      <c r="DD37" s="237">
        <f t="shared" si="29"/>
        <v>0</v>
      </c>
      <c r="DE37" s="237">
        <f t="shared" si="30"/>
        <v>0</v>
      </c>
      <c r="DF37" s="237">
        <f t="shared" si="31"/>
        <v>0</v>
      </c>
      <c r="DG37" s="375">
        <f t="shared" si="32"/>
        <v>0</v>
      </c>
      <c r="DH37" s="375">
        <f t="shared" si="33"/>
        <v>0</v>
      </c>
      <c r="DI37" s="458">
        <f t="shared" si="34"/>
        <v>0</v>
      </c>
      <c r="DJ37" s="375">
        <f t="shared" si="35"/>
        <v>0</v>
      </c>
      <c r="DK37" s="375">
        <f t="shared" si="36"/>
        <v>0</v>
      </c>
      <c r="DL37" s="375">
        <f t="shared" si="37"/>
        <v>0</v>
      </c>
      <c r="DM37" s="459">
        <f t="shared" si="38"/>
        <v>0</v>
      </c>
      <c r="DN37" s="237">
        <f t="shared" si="39"/>
        <v>0</v>
      </c>
      <c r="DO37" s="237">
        <f t="shared" si="69"/>
        <v>0</v>
      </c>
      <c r="DP37" s="375">
        <f t="shared" si="40"/>
        <v>0</v>
      </c>
      <c r="DQ37" s="375">
        <f t="shared" si="41"/>
        <v>0</v>
      </c>
      <c r="DR37" s="375">
        <f t="shared" si="42"/>
        <v>0</v>
      </c>
      <c r="DS37" s="458">
        <f t="shared" si="43"/>
        <v>0</v>
      </c>
      <c r="DT37" s="237">
        <f t="shared" si="44"/>
        <v>0</v>
      </c>
      <c r="DU37" s="375">
        <f t="shared" si="45"/>
        <v>0</v>
      </c>
      <c r="DV37" s="375">
        <f t="shared" si="46"/>
        <v>0</v>
      </c>
      <c r="DW37" s="459">
        <f t="shared" si="47"/>
        <v>0</v>
      </c>
      <c r="DX37" s="237">
        <f t="shared" si="48"/>
        <v>0</v>
      </c>
      <c r="DY37" s="237">
        <f t="shared" si="49"/>
        <v>0</v>
      </c>
      <c r="DZ37" s="375">
        <f t="shared" si="50"/>
        <v>0</v>
      </c>
      <c r="EA37" s="375">
        <f t="shared" si="51"/>
        <v>0</v>
      </c>
      <c r="EB37" s="375">
        <f t="shared" si="52"/>
        <v>0</v>
      </c>
      <c r="EC37" s="458">
        <f t="shared" si="53"/>
        <v>0</v>
      </c>
      <c r="ED37" s="375">
        <f t="shared" si="54"/>
        <v>0</v>
      </c>
      <c r="EE37" s="375">
        <f t="shared" si="55"/>
        <v>0</v>
      </c>
      <c r="EF37" s="375">
        <f t="shared" si="56"/>
        <v>0</v>
      </c>
      <c r="EG37" s="459">
        <f t="shared" si="57"/>
        <v>0</v>
      </c>
      <c r="EH37" s="375">
        <f t="shared" si="58"/>
        <v>0</v>
      </c>
      <c r="EI37" s="375">
        <f t="shared" si="59"/>
        <v>0</v>
      </c>
      <c r="EJ37" s="375">
        <f t="shared" si="60"/>
        <v>0</v>
      </c>
      <c r="EK37" s="237">
        <f t="shared" si="61"/>
        <v>0</v>
      </c>
      <c r="EL37" s="375">
        <f t="shared" si="62"/>
        <v>0</v>
      </c>
      <c r="EM37" s="458">
        <f t="shared" si="63"/>
        <v>0</v>
      </c>
      <c r="EN37" s="375">
        <f t="shared" si="64"/>
        <v>0</v>
      </c>
      <c r="EO37" s="375">
        <f t="shared" si="65"/>
        <v>0</v>
      </c>
      <c r="EP37" s="375">
        <f t="shared" si="66"/>
        <v>0</v>
      </c>
      <c r="EQ37" s="459">
        <f t="shared" si="67"/>
        <v>0</v>
      </c>
      <c r="ER37" s="375">
        <f t="shared" si="70"/>
        <v>0</v>
      </c>
      <c r="ES37" s="341">
        <f t="shared" si="71"/>
        <v>0</v>
      </c>
      <c r="ET37" s="228"/>
      <c r="EV37" s="347"/>
    </row>
    <row r="38" spans="2:152">
      <c r="B38" s="14">
        <v>28</v>
      </c>
      <c r="C38" s="402" t="s">
        <v>147</v>
      </c>
      <c r="D38" s="232">
        <f>+①入力・結果!L56</f>
        <v>0</v>
      </c>
      <c r="E38" s="731" t="s">
        <v>105</v>
      </c>
      <c r="F38" s="732" t="s">
        <v>495</v>
      </c>
      <c r="G38" s="73">
        <v>4.2419875210315719E-2</v>
      </c>
      <c r="H38" s="79">
        <v>4.3217307428171051E-2</v>
      </c>
      <c r="I38" s="80">
        <v>4.6826428369407355E-2</v>
      </c>
      <c r="J38" s="80">
        <v>4.2281591761495832E-2</v>
      </c>
      <c r="K38" s="560">
        <v>4.216054432565728E-2</v>
      </c>
      <c r="L38" s="627">
        <v>4.7788815490898078E-2</v>
      </c>
      <c r="M38" s="80">
        <v>5.3260582019721038E-2</v>
      </c>
      <c r="N38" s="560">
        <v>4.9857055067197481E-2</v>
      </c>
      <c r="O38" s="80">
        <v>5.0466354596516334E-2</v>
      </c>
      <c r="P38" s="628">
        <v>5.0357309736542406E-2</v>
      </c>
      <c r="Q38" s="560">
        <v>5.832733062895705E-2</v>
      </c>
      <c r="R38" s="80">
        <v>5.7890456015805079E-2</v>
      </c>
      <c r="S38" s="560">
        <v>4.7140865472156034E-2</v>
      </c>
      <c r="T38" s="560">
        <v>6.2326617382590481E-2</v>
      </c>
      <c r="U38" s="560">
        <v>4.3238038107566261E-2</v>
      </c>
      <c r="V38" s="432">
        <v>3.9443838776613283E-2</v>
      </c>
      <c r="W38" s="80">
        <v>4.1890052066082026E-2</v>
      </c>
      <c r="X38" s="560">
        <v>5.0226396109340939E-2</v>
      </c>
      <c r="Y38" s="560">
        <v>4.0837029653332461E-2</v>
      </c>
      <c r="Z38" s="433">
        <v>3.9277699594501184E-2</v>
      </c>
      <c r="AA38" s="560">
        <v>4.3845818880730358E-2</v>
      </c>
      <c r="AB38" s="560">
        <v>3.6262607960379306E-2</v>
      </c>
      <c r="AC38" s="560">
        <v>4.2123439909744653E-2</v>
      </c>
      <c r="AD38" s="560">
        <v>3.6298256881859871E-2</v>
      </c>
      <c r="AE38" s="560">
        <v>3.8422456783929713E-2</v>
      </c>
      <c r="AF38" s="627">
        <v>4.0911381402311049E-2</v>
      </c>
      <c r="AG38" s="560">
        <v>3.8558494347778839E-2</v>
      </c>
      <c r="AH38" s="560">
        <v>3.9227496894176109E-2</v>
      </c>
      <c r="AI38" s="80">
        <v>4.0964761859426033E-2</v>
      </c>
      <c r="AJ38" s="433">
        <v>4.4096863179982654E-2</v>
      </c>
      <c r="AK38" s="80">
        <v>4.9966977407543071E-2</v>
      </c>
      <c r="AL38" s="80">
        <v>4.9163212992642626E-2</v>
      </c>
      <c r="AM38" s="80">
        <v>5.1927299058468317E-2</v>
      </c>
      <c r="AN38" s="560">
        <v>5.3939821390704877E-2</v>
      </c>
      <c r="AO38" s="763">
        <v>6.7486826981074111E-2</v>
      </c>
      <c r="AP38" s="764">
        <v>8.1544188314541743E-2</v>
      </c>
      <c r="AQ38" s="560">
        <v>4.7540129865157779E-2</v>
      </c>
      <c r="AR38" s="763">
        <v>3.4174494182848063E-2</v>
      </c>
      <c r="AS38" s="560">
        <v>3.7102473498233215E-2</v>
      </c>
      <c r="AT38" s="765">
        <v>3.4093392583958625E-2</v>
      </c>
      <c r="AU38" s="80">
        <v>3.7540464074520982E-2</v>
      </c>
      <c r="AV38" s="80">
        <v>3.3277757084493632E-2</v>
      </c>
      <c r="AW38" s="560">
        <v>3.3663886283554573E-2</v>
      </c>
      <c r="AX38" s="560">
        <v>3.2865233323937162E-2</v>
      </c>
      <c r="AY38" s="560">
        <v>2.0009178522257916E-2</v>
      </c>
      <c r="AZ38" s="627">
        <v>3.1688183334362831E-2</v>
      </c>
      <c r="BA38" s="80">
        <v>7.9480343206166093E-2</v>
      </c>
      <c r="BB38" s="560">
        <v>8.0375844644568817E-2</v>
      </c>
      <c r="BC38" s="560">
        <v>7.5421092157493833E-2</v>
      </c>
      <c r="BD38" s="628">
        <v>9.8322012344530266E-2</v>
      </c>
      <c r="BE38" s="80">
        <v>4.0996706186086543E-2</v>
      </c>
      <c r="BF38" s="80">
        <v>3.3888605631857915E-2</v>
      </c>
      <c r="BG38" s="560">
        <v>3.8373160671554093E-2</v>
      </c>
      <c r="BH38" s="560">
        <v>3.4248792037382965E-2</v>
      </c>
      <c r="BI38" s="560">
        <v>4.4111792340154478E-2</v>
      </c>
      <c r="BJ38" s="627">
        <v>1.4490128184549063E-2</v>
      </c>
      <c r="BK38" s="560">
        <v>5.6148870513846774E-2</v>
      </c>
      <c r="BL38" s="560">
        <v>5.5297525953090357E-2</v>
      </c>
      <c r="BM38" s="560">
        <v>2.4895848682536074E-2</v>
      </c>
      <c r="BN38" s="628">
        <v>4.8467954450133341E-2</v>
      </c>
      <c r="BO38" s="560">
        <v>4.8225606815157453E-2</v>
      </c>
      <c r="BP38" s="560">
        <v>2.5983914034078744E-2</v>
      </c>
      <c r="BQ38" s="560">
        <v>3.097902873962079E-2</v>
      </c>
      <c r="BR38" s="80">
        <v>3.654623789983389E-2</v>
      </c>
      <c r="BS38" s="560">
        <v>3.8356400098550299E-2</v>
      </c>
      <c r="BT38" s="627">
        <v>2.4815553906540676E-2</v>
      </c>
      <c r="BU38" s="560">
        <v>2.4549457812343901E-2</v>
      </c>
      <c r="BV38" s="560">
        <v>4.1699279733933885E-2</v>
      </c>
      <c r="BW38" s="560">
        <v>4.8628536244645547E-2</v>
      </c>
      <c r="BX38" s="628">
        <v>4.3346222575237112E-2</v>
      </c>
      <c r="BY38" s="560">
        <v>4.3234653190251784E-2</v>
      </c>
      <c r="BZ38" s="236">
        <f t="shared" si="68"/>
        <v>0</v>
      </c>
      <c r="CA38" s="237">
        <f t="shared" si="0"/>
        <v>0</v>
      </c>
      <c r="CB38" s="237">
        <f t="shared" si="1"/>
        <v>0</v>
      </c>
      <c r="CC38" s="237">
        <f t="shared" si="2"/>
        <v>0</v>
      </c>
      <c r="CD38" s="375">
        <f t="shared" si="3"/>
        <v>0</v>
      </c>
      <c r="CE38" s="458">
        <f t="shared" si="4"/>
        <v>0</v>
      </c>
      <c r="CF38" s="237">
        <f t="shared" si="5"/>
        <v>0</v>
      </c>
      <c r="CG38" s="375">
        <f t="shared" si="6"/>
        <v>0</v>
      </c>
      <c r="CH38" s="237">
        <f t="shared" si="7"/>
        <v>0</v>
      </c>
      <c r="CI38" s="459">
        <f t="shared" si="8"/>
        <v>0</v>
      </c>
      <c r="CJ38" s="375">
        <f t="shared" si="9"/>
        <v>0</v>
      </c>
      <c r="CK38" s="237">
        <f t="shared" si="10"/>
        <v>0</v>
      </c>
      <c r="CL38" s="375">
        <f t="shared" si="11"/>
        <v>0</v>
      </c>
      <c r="CM38" s="375">
        <f t="shared" si="12"/>
        <v>0</v>
      </c>
      <c r="CN38" s="375">
        <f t="shared" si="13"/>
        <v>0</v>
      </c>
      <c r="CO38" s="470">
        <f t="shared" si="14"/>
        <v>0</v>
      </c>
      <c r="CP38" s="237">
        <f t="shared" si="15"/>
        <v>0</v>
      </c>
      <c r="CQ38" s="375">
        <f t="shared" si="16"/>
        <v>0</v>
      </c>
      <c r="CR38" s="375">
        <f t="shared" si="17"/>
        <v>0</v>
      </c>
      <c r="CS38" s="471">
        <f t="shared" si="18"/>
        <v>0</v>
      </c>
      <c r="CT38" s="375">
        <f t="shared" si="19"/>
        <v>0</v>
      </c>
      <c r="CU38" s="375">
        <f t="shared" si="20"/>
        <v>0</v>
      </c>
      <c r="CV38" s="375">
        <f t="shared" si="21"/>
        <v>0</v>
      </c>
      <c r="CW38" s="375">
        <f t="shared" si="22"/>
        <v>0</v>
      </c>
      <c r="CX38" s="375">
        <f t="shared" si="23"/>
        <v>0</v>
      </c>
      <c r="CY38" s="458">
        <f t="shared" si="24"/>
        <v>0</v>
      </c>
      <c r="CZ38" s="375">
        <f t="shared" si="25"/>
        <v>0</v>
      </c>
      <c r="DA38" s="375">
        <f t="shared" si="26"/>
        <v>0</v>
      </c>
      <c r="DB38" s="237">
        <f t="shared" si="27"/>
        <v>0</v>
      </c>
      <c r="DC38" s="471">
        <f t="shared" si="28"/>
        <v>0</v>
      </c>
      <c r="DD38" s="237">
        <f t="shared" si="29"/>
        <v>0</v>
      </c>
      <c r="DE38" s="237">
        <f t="shared" si="30"/>
        <v>0</v>
      </c>
      <c r="DF38" s="237">
        <f t="shared" si="31"/>
        <v>0</v>
      </c>
      <c r="DG38" s="375">
        <f t="shared" si="32"/>
        <v>0</v>
      </c>
      <c r="DH38" s="375">
        <f t="shared" si="33"/>
        <v>0</v>
      </c>
      <c r="DI38" s="458">
        <f t="shared" si="34"/>
        <v>0</v>
      </c>
      <c r="DJ38" s="375">
        <f t="shared" si="35"/>
        <v>0</v>
      </c>
      <c r="DK38" s="375">
        <f t="shared" si="36"/>
        <v>0</v>
      </c>
      <c r="DL38" s="375">
        <f t="shared" si="37"/>
        <v>0</v>
      </c>
      <c r="DM38" s="459">
        <f t="shared" si="38"/>
        <v>0</v>
      </c>
      <c r="DN38" s="237">
        <f t="shared" si="39"/>
        <v>0</v>
      </c>
      <c r="DO38" s="237">
        <f t="shared" si="69"/>
        <v>0</v>
      </c>
      <c r="DP38" s="375">
        <f t="shared" si="40"/>
        <v>0</v>
      </c>
      <c r="DQ38" s="375">
        <f t="shared" si="41"/>
        <v>0</v>
      </c>
      <c r="DR38" s="375">
        <f t="shared" si="42"/>
        <v>0</v>
      </c>
      <c r="DS38" s="458">
        <f t="shared" si="43"/>
        <v>0</v>
      </c>
      <c r="DT38" s="237">
        <f t="shared" si="44"/>
        <v>0</v>
      </c>
      <c r="DU38" s="375">
        <f t="shared" si="45"/>
        <v>0</v>
      </c>
      <c r="DV38" s="375">
        <f t="shared" si="46"/>
        <v>0</v>
      </c>
      <c r="DW38" s="459">
        <f t="shared" si="47"/>
        <v>0</v>
      </c>
      <c r="DX38" s="237">
        <f t="shared" si="48"/>
        <v>0</v>
      </c>
      <c r="DY38" s="237">
        <f t="shared" si="49"/>
        <v>0</v>
      </c>
      <c r="DZ38" s="375">
        <f t="shared" si="50"/>
        <v>0</v>
      </c>
      <c r="EA38" s="375">
        <f t="shared" si="51"/>
        <v>0</v>
      </c>
      <c r="EB38" s="375">
        <f t="shared" si="52"/>
        <v>0</v>
      </c>
      <c r="EC38" s="458">
        <f t="shared" si="53"/>
        <v>0</v>
      </c>
      <c r="ED38" s="375">
        <f t="shared" si="54"/>
        <v>0</v>
      </c>
      <c r="EE38" s="375">
        <f t="shared" si="55"/>
        <v>0</v>
      </c>
      <c r="EF38" s="375">
        <f t="shared" si="56"/>
        <v>0</v>
      </c>
      <c r="EG38" s="459">
        <f t="shared" si="57"/>
        <v>0</v>
      </c>
      <c r="EH38" s="375">
        <f t="shared" si="58"/>
        <v>0</v>
      </c>
      <c r="EI38" s="375">
        <f t="shared" si="59"/>
        <v>0</v>
      </c>
      <c r="EJ38" s="375">
        <f t="shared" si="60"/>
        <v>0</v>
      </c>
      <c r="EK38" s="237">
        <f t="shared" si="61"/>
        <v>0</v>
      </c>
      <c r="EL38" s="375">
        <f t="shared" si="62"/>
        <v>0</v>
      </c>
      <c r="EM38" s="458">
        <f t="shared" si="63"/>
        <v>0</v>
      </c>
      <c r="EN38" s="375">
        <f t="shared" si="64"/>
        <v>0</v>
      </c>
      <c r="EO38" s="375">
        <f t="shared" si="65"/>
        <v>0</v>
      </c>
      <c r="EP38" s="375">
        <f t="shared" si="66"/>
        <v>0</v>
      </c>
      <c r="EQ38" s="459">
        <f t="shared" si="67"/>
        <v>0</v>
      </c>
      <c r="ER38" s="375">
        <f t="shared" si="70"/>
        <v>0</v>
      </c>
      <c r="ES38" s="341">
        <f t="shared" si="71"/>
        <v>0</v>
      </c>
      <c r="ET38" s="228"/>
      <c r="EV38" s="347"/>
    </row>
    <row r="39" spans="2:152">
      <c r="B39" s="3">
        <v>29</v>
      </c>
      <c r="C39" s="400" t="s">
        <v>211</v>
      </c>
      <c r="D39" s="231">
        <f>①入力・結果!L59</f>
        <v>0</v>
      </c>
      <c r="E39" s="731" t="s">
        <v>106</v>
      </c>
      <c r="F39" s="732" t="s">
        <v>405</v>
      </c>
      <c r="G39" s="73">
        <v>8.4057227142986489E-3</v>
      </c>
      <c r="H39" s="79">
        <v>8.2840422375928917E-3</v>
      </c>
      <c r="I39" s="80">
        <v>7.7253183423002005E-3</v>
      </c>
      <c r="J39" s="80">
        <v>6.8745300656576826E-3</v>
      </c>
      <c r="K39" s="560">
        <v>6.6399235768160392E-3</v>
      </c>
      <c r="L39" s="627">
        <v>1.7548282991276282E-2</v>
      </c>
      <c r="M39" s="80">
        <v>8.9297846340639937E-3</v>
      </c>
      <c r="N39" s="560">
        <v>7.9488070109813777E-3</v>
      </c>
      <c r="O39" s="80">
        <v>8.1112476745811516E-3</v>
      </c>
      <c r="P39" s="628">
        <v>8.0120893935660843E-3</v>
      </c>
      <c r="Q39" s="560">
        <v>1.5259506388141185E-2</v>
      </c>
      <c r="R39" s="80">
        <v>1.0142946797560642E-2</v>
      </c>
      <c r="S39" s="560">
        <v>7.529330554053284E-3</v>
      </c>
      <c r="T39" s="560">
        <v>1.1221538894624305E-2</v>
      </c>
      <c r="U39" s="560">
        <v>1.1665903673417841E-2</v>
      </c>
      <c r="V39" s="432">
        <v>8.8682086144173267E-3</v>
      </c>
      <c r="W39" s="80">
        <v>1.2343099076017735E-2</v>
      </c>
      <c r="X39" s="560">
        <v>1.5288724914752083E-2</v>
      </c>
      <c r="Y39" s="560">
        <v>1.1971016300682933E-2</v>
      </c>
      <c r="Z39" s="433">
        <v>8.6322048850185421E-3</v>
      </c>
      <c r="AA39" s="560">
        <v>8.9118128444224207E-3</v>
      </c>
      <c r="AB39" s="560">
        <v>8.8856676934227219E-3</v>
      </c>
      <c r="AC39" s="560">
        <v>9.6401822438980569E-3</v>
      </c>
      <c r="AD39" s="560">
        <v>8.5417288819253263E-3</v>
      </c>
      <c r="AE39" s="560">
        <v>8.8065416501798242E-3</v>
      </c>
      <c r="AF39" s="627">
        <v>8.2711780173130699E-3</v>
      </c>
      <c r="AG39" s="560">
        <v>8.4313393274188988E-3</v>
      </c>
      <c r="AH39" s="560">
        <v>1.9764333847833451E-2</v>
      </c>
      <c r="AI39" s="80">
        <v>8.5537760527658793E-3</v>
      </c>
      <c r="AJ39" s="433">
        <v>8.0940527660141193E-3</v>
      </c>
      <c r="AK39" s="80">
        <v>8.6225564169058778E-3</v>
      </c>
      <c r="AL39" s="80">
        <v>8.6560676853658855E-3</v>
      </c>
      <c r="AM39" s="80">
        <v>9.1740894460425829E-3</v>
      </c>
      <c r="AN39" s="560">
        <v>8.6988061585071084E-3</v>
      </c>
      <c r="AO39" s="763">
        <v>8.1598743584199215E-3</v>
      </c>
      <c r="AP39" s="764">
        <v>7.7935185368937631E-3</v>
      </c>
      <c r="AQ39" s="560">
        <v>1.0395715844839403E-2</v>
      </c>
      <c r="AR39" s="763">
        <v>7.426801687075938E-3</v>
      </c>
      <c r="AS39" s="560">
        <v>4.5273851590106008E-3</v>
      </c>
      <c r="AT39" s="765">
        <v>1.6026808479638666E-3</v>
      </c>
      <c r="AU39" s="80">
        <v>6.4778298464981537E-3</v>
      </c>
      <c r="AV39" s="80">
        <v>6.1971459034195157E-3</v>
      </c>
      <c r="AW39" s="560">
        <v>6.0391834863712272E-3</v>
      </c>
      <c r="AX39" s="560">
        <v>6.9958742280193742E-3</v>
      </c>
      <c r="AY39" s="560">
        <v>8.1688848095456627E-3</v>
      </c>
      <c r="AZ39" s="627">
        <v>8.4625362900735066E-3</v>
      </c>
      <c r="BA39" s="80">
        <v>9.239420233651657E-3</v>
      </c>
      <c r="BB39" s="560">
        <v>9.2186076233979862E-3</v>
      </c>
      <c r="BC39" s="560">
        <v>9.3337624718377848E-3</v>
      </c>
      <c r="BD39" s="628">
        <v>6.6064948357681232E-3</v>
      </c>
      <c r="BE39" s="80">
        <v>8.8033110823886838E-3</v>
      </c>
      <c r="BF39" s="80">
        <v>7.7351298910522635E-3</v>
      </c>
      <c r="BG39" s="560">
        <v>7.7756248670477566E-3</v>
      </c>
      <c r="BH39" s="560">
        <v>5.4450582831316744E-3</v>
      </c>
      <c r="BI39" s="560">
        <v>1.1443131277512996E-2</v>
      </c>
      <c r="BJ39" s="627">
        <v>7.0283657043270888E-3</v>
      </c>
      <c r="BK39" s="560">
        <v>9.0830066781250347E-3</v>
      </c>
      <c r="BL39" s="560">
        <v>8.0233961632988279E-3</v>
      </c>
      <c r="BM39" s="560">
        <v>8.8813277785964023E-3</v>
      </c>
      <c r="BN39" s="628">
        <v>4.718399582169395E-3</v>
      </c>
      <c r="BO39" s="560">
        <v>1.4643755774695358E-2</v>
      </c>
      <c r="BP39" s="560">
        <v>1.2414440692481918E-2</v>
      </c>
      <c r="BQ39" s="560">
        <v>1.9263546181991647E-3</v>
      </c>
      <c r="BR39" s="80">
        <v>9.2023177662677053E-3</v>
      </c>
      <c r="BS39" s="560">
        <v>7.8885860248904659E-3</v>
      </c>
      <c r="BT39" s="627">
        <v>8.2957707745802637E-3</v>
      </c>
      <c r="BU39" s="560">
        <v>1.0762290483473077E-2</v>
      </c>
      <c r="BV39" s="560">
        <v>9.66170948044205E-3</v>
      </c>
      <c r="BW39" s="560">
        <v>8.1317902848857607E-3</v>
      </c>
      <c r="BX39" s="628">
        <v>1.0358750162599205E-2</v>
      </c>
      <c r="BY39" s="560">
        <v>8.4451372347051339E-3</v>
      </c>
      <c r="BZ39" s="236">
        <f t="shared" si="68"/>
        <v>0</v>
      </c>
      <c r="CA39" s="237">
        <f t="shared" si="0"/>
        <v>0</v>
      </c>
      <c r="CB39" s="237">
        <f t="shared" si="1"/>
        <v>0</v>
      </c>
      <c r="CC39" s="237">
        <f t="shared" si="2"/>
        <v>0</v>
      </c>
      <c r="CD39" s="375">
        <f t="shared" si="3"/>
        <v>0</v>
      </c>
      <c r="CE39" s="458">
        <f t="shared" si="4"/>
        <v>0</v>
      </c>
      <c r="CF39" s="237">
        <f t="shared" si="5"/>
        <v>0</v>
      </c>
      <c r="CG39" s="375">
        <f t="shared" si="6"/>
        <v>0</v>
      </c>
      <c r="CH39" s="237">
        <f t="shared" si="7"/>
        <v>0</v>
      </c>
      <c r="CI39" s="459">
        <f t="shared" si="8"/>
        <v>0</v>
      </c>
      <c r="CJ39" s="375">
        <f t="shared" si="9"/>
        <v>0</v>
      </c>
      <c r="CK39" s="237">
        <f t="shared" si="10"/>
        <v>0</v>
      </c>
      <c r="CL39" s="375">
        <f t="shared" si="11"/>
        <v>0</v>
      </c>
      <c r="CM39" s="375">
        <f t="shared" si="12"/>
        <v>0</v>
      </c>
      <c r="CN39" s="375">
        <f t="shared" si="13"/>
        <v>0</v>
      </c>
      <c r="CO39" s="470">
        <f t="shared" si="14"/>
        <v>0</v>
      </c>
      <c r="CP39" s="237">
        <f t="shared" si="15"/>
        <v>0</v>
      </c>
      <c r="CQ39" s="375">
        <f t="shared" si="16"/>
        <v>0</v>
      </c>
      <c r="CR39" s="375">
        <f t="shared" si="17"/>
        <v>0</v>
      </c>
      <c r="CS39" s="471">
        <f t="shared" si="18"/>
        <v>0</v>
      </c>
      <c r="CT39" s="375">
        <f t="shared" si="19"/>
        <v>0</v>
      </c>
      <c r="CU39" s="375">
        <f t="shared" si="20"/>
        <v>0</v>
      </c>
      <c r="CV39" s="375">
        <f t="shared" si="21"/>
        <v>0</v>
      </c>
      <c r="CW39" s="375">
        <f t="shared" si="22"/>
        <v>0</v>
      </c>
      <c r="CX39" s="375">
        <f t="shared" si="23"/>
        <v>0</v>
      </c>
      <c r="CY39" s="458">
        <f t="shared" si="24"/>
        <v>0</v>
      </c>
      <c r="CZ39" s="375">
        <f t="shared" si="25"/>
        <v>0</v>
      </c>
      <c r="DA39" s="375">
        <f t="shared" si="26"/>
        <v>0</v>
      </c>
      <c r="DB39" s="237">
        <f t="shared" si="27"/>
        <v>0</v>
      </c>
      <c r="DC39" s="471">
        <f t="shared" si="28"/>
        <v>0</v>
      </c>
      <c r="DD39" s="237">
        <f t="shared" si="29"/>
        <v>0</v>
      </c>
      <c r="DE39" s="237">
        <f t="shared" si="30"/>
        <v>0</v>
      </c>
      <c r="DF39" s="237">
        <f t="shared" si="31"/>
        <v>0</v>
      </c>
      <c r="DG39" s="375">
        <f t="shared" si="32"/>
        <v>0</v>
      </c>
      <c r="DH39" s="375">
        <f t="shared" si="33"/>
        <v>0</v>
      </c>
      <c r="DI39" s="458">
        <f t="shared" si="34"/>
        <v>0</v>
      </c>
      <c r="DJ39" s="375">
        <f t="shared" si="35"/>
        <v>0</v>
      </c>
      <c r="DK39" s="375">
        <f t="shared" si="36"/>
        <v>0</v>
      </c>
      <c r="DL39" s="375">
        <f t="shared" si="37"/>
        <v>0</v>
      </c>
      <c r="DM39" s="459">
        <f t="shared" si="38"/>
        <v>0</v>
      </c>
      <c r="DN39" s="237">
        <f t="shared" si="39"/>
        <v>0</v>
      </c>
      <c r="DO39" s="237">
        <f t="shared" si="69"/>
        <v>0</v>
      </c>
      <c r="DP39" s="375">
        <f t="shared" si="40"/>
        <v>0</v>
      </c>
      <c r="DQ39" s="375">
        <f t="shared" si="41"/>
        <v>0</v>
      </c>
      <c r="DR39" s="375">
        <f t="shared" si="42"/>
        <v>0</v>
      </c>
      <c r="DS39" s="458">
        <f t="shared" si="43"/>
        <v>0</v>
      </c>
      <c r="DT39" s="237">
        <f t="shared" si="44"/>
        <v>0</v>
      </c>
      <c r="DU39" s="375">
        <f t="shared" si="45"/>
        <v>0</v>
      </c>
      <c r="DV39" s="375">
        <f t="shared" si="46"/>
        <v>0</v>
      </c>
      <c r="DW39" s="459">
        <f t="shared" si="47"/>
        <v>0</v>
      </c>
      <c r="DX39" s="237">
        <f t="shared" si="48"/>
        <v>0</v>
      </c>
      <c r="DY39" s="237">
        <f t="shared" si="49"/>
        <v>0</v>
      </c>
      <c r="DZ39" s="375">
        <f t="shared" si="50"/>
        <v>0</v>
      </c>
      <c r="EA39" s="375">
        <f t="shared" si="51"/>
        <v>0</v>
      </c>
      <c r="EB39" s="375">
        <f t="shared" si="52"/>
        <v>0</v>
      </c>
      <c r="EC39" s="458">
        <f t="shared" si="53"/>
        <v>0</v>
      </c>
      <c r="ED39" s="375">
        <f t="shared" si="54"/>
        <v>0</v>
      </c>
      <c r="EE39" s="375">
        <f t="shared" si="55"/>
        <v>0</v>
      </c>
      <c r="EF39" s="375">
        <f t="shared" si="56"/>
        <v>0</v>
      </c>
      <c r="EG39" s="459">
        <f t="shared" si="57"/>
        <v>0</v>
      </c>
      <c r="EH39" s="375">
        <f t="shared" si="58"/>
        <v>0</v>
      </c>
      <c r="EI39" s="375">
        <f t="shared" si="59"/>
        <v>0</v>
      </c>
      <c r="EJ39" s="375">
        <f t="shared" si="60"/>
        <v>0</v>
      </c>
      <c r="EK39" s="237">
        <f t="shared" si="61"/>
        <v>0</v>
      </c>
      <c r="EL39" s="375">
        <f t="shared" si="62"/>
        <v>0</v>
      </c>
      <c r="EM39" s="458">
        <f t="shared" si="63"/>
        <v>0</v>
      </c>
      <c r="EN39" s="375">
        <f t="shared" si="64"/>
        <v>0</v>
      </c>
      <c r="EO39" s="375">
        <f t="shared" si="65"/>
        <v>0</v>
      </c>
      <c r="EP39" s="375">
        <f t="shared" si="66"/>
        <v>0</v>
      </c>
      <c r="EQ39" s="459">
        <f t="shared" si="67"/>
        <v>0</v>
      </c>
      <c r="ER39" s="375">
        <f t="shared" si="70"/>
        <v>0</v>
      </c>
      <c r="ES39" s="341">
        <f t="shared" si="71"/>
        <v>0</v>
      </c>
      <c r="ET39" s="228"/>
      <c r="EV39" s="347"/>
    </row>
    <row r="40" spans="2:152">
      <c r="B40" s="410">
        <v>30</v>
      </c>
      <c r="C40" s="413" t="s">
        <v>212</v>
      </c>
      <c r="D40" s="412">
        <f>①入力・結果!L60</f>
        <v>0</v>
      </c>
      <c r="E40" s="735" t="s">
        <v>107</v>
      </c>
      <c r="F40" s="736" t="s">
        <v>59</v>
      </c>
      <c r="G40" s="421">
        <v>0</v>
      </c>
      <c r="H40" s="422">
        <v>0</v>
      </c>
      <c r="I40" s="423">
        <v>0</v>
      </c>
      <c r="J40" s="423">
        <v>0</v>
      </c>
      <c r="K40" s="586">
        <v>0</v>
      </c>
      <c r="L40" s="640">
        <v>0</v>
      </c>
      <c r="M40" s="423">
        <v>0</v>
      </c>
      <c r="N40" s="586">
        <v>0</v>
      </c>
      <c r="O40" s="423">
        <v>0</v>
      </c>
      <c r="P40" s="641">
        <v>0</v>
      </c>
      <c r="Q40" s="586">
        <v>0</v>
      </c>
      <c r="R40" s="423">
        <v>0</v>
      </c>
      <c r="S40" s="586">
        <v>0</v>
      </c>
      <c r="T40" s="586">
        <v>0</v>
      </c>
      <c r="U40" s="586">
        <v>0</v>
      </c>
      <c r="V40" s="436">
        <v>0</v>
      </c>
      <c r="W40" s="423">
        <v>0</v>
      </c>
      <c r="X40" s="586">
        <v>0</v>
      </c>
      <c r="Y40" s="586">
        <v>0</v>
      </c>
      <c r="Z40" s="437">
        <v>0</v>
      </c>
      <c r="AA40" s="586">
        <v>0</v>
      </c>
      <c r="AB40" s="586">
        <v>0</v>
      </c>
      <c r="AC40" s="586">
        <v>0</v>
      </c>
      <c r="AD40" s="586">
        <v>0</v>
      </c>
      <c r="AE40" s="586">
        <v>0</v>
      </c>
      <c r="AF40" s="640">
        <v>0</v>
      </c>
      <c r="AG40" s="586">
        <v>0</v>
      </c>
      <c r="AH40" s="586">
        <v>0</v>
      </c>
      <c r="AI40" s="423">
        <v>0</v>
      </c>
      <c r="AJ40" s="437">
        <v>0</v>
      </c>
      <c r="AK40" s="423">
        <v>0</v>
      </c>
      <c r="AL40" s="423">
        <v>0</v>
      </c>
      <c r="AM40" s="423">
        <v>0</v>
      </c>
      <c r="AN40" s="586">
        <v>0</v>
      </c>
      <c r="AO40" s="769">
        <v>0</v>
      </c>
      <c r="AP40" s="770">
        <v>0</v>
      </c>
      <c r="AQ40" s="586">
        <v>0</v>
      </c>
      <c r="AR40" s="769">
        <v>0</v>
      </c>
      <c r="AS40" s="586">
        <v>0</v>
      </c>
      <c r="AT40" s="771">
        <v>0</v>
      </c>
      <c r="AU40" s="423">
        <v>0</v>
      </c>
      <c r="AV40" s="423">
        <v>0</v>
      </c>
      <c r="AW40" s="586">
        <v>0</v>
      </c>
      <c r="AX40" s="586">
        <v>0</v>
      </c>
      <c r="AY40" s="586">
        <v>0</v>
      </c>
      <c r="AZ40" s="640">
        <v>0</v>
      </c>
      <c r="BA40" s="423">
        <v>0</v>
      </c>
      <c r="BB40" s="586">
        <v>0</v>
      </c>
      <c r="BC40" s="586">
        <v>0</v>
      </c>
      <c r="BD40" s="641">
        <v>0</v>
      </c>
      <c r="BE40" s="423">
        <v>0</v>
      </c>
      <c r="BF40" s="423">
        <v>0</v>
      </c>
      <c r="BG40" s="586">
        <v>0</v>
      </c>
      <c r="BH40" s="586">
        <v>0</v>
      </c>
      <c r="BI40" s="586">
        <v>0</v>
      </c>
      <c r="BJ40" s="640">
        <v>0</v>
      </c>
      <c r="BK40" s="586">
        <v>0</v>
      </c>
      <c r="BL40" s="586">
        <v>0</v>
      </c>
      <c r="BM40" s="586">
        <v>0</v>
      </c>
      <c r="BN40" s="641">
        <v>0</v>
      </c>
      <c r="BO40" s="586">
        <v>0</v>
      </c>
      <c r="BP40" s="586">
        <v>0</v>
      </c>
      <c r="BQ40" s="586">
        <v>0</v>
      </c>
      <c r="BR40" s="423">
        <v>0</v>
      </c>
      <c r="BS40" s="586">
        <v>0</v>
      </c>
      <c r="BT40" s="640">
        <v>0</v>
      </c>
      <c r="BU40" s="586">
        <v>0</v>
      </c>
      <c r="BV40" s="586">
        <v>0</v>
      </c>
      <c r="BW40" s="586">
        <v>0</v>
      </c>
      <c r="BX40" s="641">
        <v>0</v>
      </c>
      <c r="BY40" s="586">
        <v>0</v>
      </c>
      <c r="BZ40" s="424">
        <f t="shared" si="68"/>
        <v>0</v>
      </c>
      <c r="CA40" s="425">
        <f t="shared" si="0"/>
        <v>0</v>
      </c>
      <c r="CB40" s="425">
        <f t="shared" si="1"/>
        <v>0</v>
      </c>
      <c r="CC40" s="425">
        <f t="shared" si="2"/>
        <v>0</v>
      </c>
      <c r="CD40" s="426">
        <f t="shared" si="3"/>
        <v>0</v>
      </c>
      <c r="CE40" s="462">
        <f t="shared" si="4"/>
        <v>0</v>
      </c>
      <c r="CF40" s="425">
        <f t="shared" si="5"/>
        <v>0</v>
      </c>
      <c r="CG40" s="426">
        <f t="shared" si="6"/>
        <v>0</v>
      </c>
      <c r="CH40" s="425">
        <f t="shared" si="7"/>
        <v>0</v>
      </c>
      <c r="CI40" s="463">
        <f t="shared" si="8"/>
        <v>0</v>
      </c>
      <c r="CJ40" s="426">
        <f t="shared" si="9"/>
        <v>0</v>
      </c>
      <c r="CK40" s="425">
        <f t="shared" si="10"/>
        <v>0</v>
      </c>
      <c r="CL40" s="426">
        <f t="shared" si="11"/>
        <v>0</v>
      </c>
      <c r="CM40" s="426">
        <f t="shared" si="12"/>
        <v>0</v>
      </c>
      <c r="CN40" s="426">
        <f t="shared" si="13"/>
        <v>0</v>
      </c>
      <c r="CO40" s="474">
        <f t="shared" si="14"/>
        <v>0</v>
      </c>
      <c r="CP40" s="425">
        <f t="shared" si="15"/>
        <v>0</v>
      </c>
      <c r="CQ40" s="426">
        <f t="shared" si="16"/>
        <v>0</v>
      </c>
      <c r="CR40" s="426">
        <f t="shared" si="17"/>
        <v>0</v>
      </c>
      <c r="CS40" s="475">
        <f t="shared" si="18"/>
        <v>0</v>
      </c>
      <c r="CT40" s="426">
        <f t="shared" si="19"/>
        <v>0</v>
      </c>
      <c r="CU40" s="426">
        <f t="shared" si="20"/>
        <v>0</v>
      </c>
      <c r="CV40" s="426">
        <f t="shared" si="21"/>
        <v>0</v>
      </c>
      <c r="CW40" s="426">
        <f t="shared" si="22"/>
        <v>0</v>
      </c>
      <c r="CX40" s="426">
        <f t="shared" si="23"/>
        <v>0</v>
      </c>
      <c r="CY40" s="462">
        <f t="shared" si="24"/>
        <v>0</v>
      </c>
      <c r="CZ40" s="426">
        <f t="shared" si="25"/>
        <v>0</v>
      </c>
      <c r="DA40" s="426">
        <f t="shared" si="26"/>
        <v>0</v>
      </c>
      <c r="DB40" s="425">
        <f t="shared" si="27"/>
        <v>0</v>
      </c>
      <c r="DC40" s="475">
        <f t="shared" si="28"/>
        <v>0</v>
      </c>
      <c r="DD40" s="425">
        <f t="shared" si="29"/>
        <v>0</v>
      </c>
      <c r="DE40" s="425">
        <f t="shared" si="30"/>
        <v>0</v>
      </c>
      <c r="DF40" s="425">
        <f t="shared" si="31"/>
        <v>0</v>
      </c>
      <c r="DG40" s="426">
        <f t="shared" si="32"/>
        <v>0</v>
      </c>
      <c r="DH40" s="426">
        <f t="shared" si="33"/>
        <v>0</v>
      </c>
      <c r="DI40" s="462">
        <f t="shared" si="34"/>
        <v>0</v>
      </c>
      <c r="DJ40" s="426">
        <f t="shared" si="35"/>
        <v>0</v>
      </c>
      <c r="DK40" s="426">
        <f t="shared" si="36"/>
        <v>0</v>
      </c>
      <c r="DL40" s="426">
        <f t="shared" si="37"/>
        <v>0</v>
      </c>
      <c r="DM40" s="463">
        <f t="shared" si="38"/>
        <v>0</v>
      </c>
      <c r="DN40" s="425">
        <f t="shared" si="39"/>
        <v>0</v>
      </c>
      <c r="DO40" s="425">
        <f t="shared" si="69"/>
        <v>0</v>
      </c>
      <c r="DP40" s="426">
        <f t="shared" si="40"/>
        <v>0</v>
      </c>
      <c r="DQ40" s="426">
        <f t="shared" si="41"/>
        <v>0</v>
      </c>
      <c r="DR40" s="426">
        <f t="shared" si="42"/>
        <v>0</v>
      </c>
      <c r="DS40" s="462">
        <f t="shared" si="43"/>
        <v>0</v>
      </c>
      <c r="DT40" s="425">
        <f t="shared" si="44"/>
        <v>0</v>
      </c>
      <c r="DU40" s="426">
        <f t="shared" si="45"/>
        <v>0</v>
      </c>
      <c r="DV40" s="426">
        <f t="shared" si="46"/>
        <v>0</v>
      </c>
      <c r="DW40" s="463">
        <f t="shared" si="47"/>
        <v>0</v>
      </c>
      <c r="DX40" s="425">
        <f t="shared" si="48"/>
        <v>0</v>
      </c>
      <c r="DY40" s="425">
        <f t="shared" si="49"/>
        <v>0</v>
      </c>
      <c r="DZ40" s="426">
        <f t="shared" si="50"/>
        <v>0</v>
      </c>
      <c r="EA40" s="426">
        <f t="shared" si="51"/>
        <v>0</v>
      </c>
      <c r="EB40" s="426">
        <f t="shared" si="52"/>
        <v>0</v>
      </c>
      <c r="EC40" s="462">
        <f t="shared" si="53"/>
        <v>0</v>
      </c>
      <c r="ED40" s="426">
        <f t="shared" si="54"/>
        <v>0</v>
      </c>
      <c r="EE40" s="426">
        <f t="shared" si="55"/>
        <v>0</v>
      </c>
      <c r="EF40" s="426">
        <f t="shared" si="56"/>
        <v>0</v>
      </c>
      <c r="EG40" s="463">
        <f t="shared" si="57"/>
        <v>0</v>
      </c>
      <c r="EH40" s="426">
        <f t="shared" si="58"/>
        <v>0</v>
      </c>
      <c r="EI40" s="426">
        <f t="shared" si="59"/>
        <v>0</v>
      </c>
      <c r="EJ40" s="426">
        <f t="shared" si="60"/>
        <v>0</v>
      </c>
      <c r="EK40" s="425">
        <f t="shared" si="61"/>
        <v>0</v>
      </c>
      <c r="EL40" s="426">
        <f t="shared" si="62"/>
        <v>0</v>
      </c>
      <c r="EM40" s="462">
        <f t="shared" si="63"/>
        <v>0</v>
      </c>
      <c r="EN40" s="426">
        <f t="shared" si="64"/>
        <v>0</v>
      </c>
      <c r="EO40" s="426">
        <f t="shared" si="65"/>
        <v>0</v>
      </c>
      <c r="EP40" s="426">
        <f t="shared" si="66"/>
        <v>0</v>
      </c>
      <c r="EQ40" s="463">
        <f t="shared" si="67"/>
        <v>0</v>
      </c>
      <c r="ER40" s="426">
        <f t="shared" si="70"/>
        <v>0</v>
      </c>
      <c r="ES40" s="427">
        <f t="shared" si="71"/>
        <v>0</v>
      </c>
      <c r="ET40" s="228"/>
      <c r="EV40" s="347"/>
    </row>
    <row r="41" spans="2:152">
      <c r="B41" s="3">
        <v>31</v>
      </c>
      <c r="C41" s="400" t="s">
        <v>213</v>
      </c>
      <c r="D41" s="231">
        <f>①入力・結果!L61</f>
        <v>0</v>
      </c>
      <c r="E41" s="731" t="s">
        <v>108</v>
      </c>
      <c r="F41" s="732" t="s">
        <v>496</v>
      </c>
      <c r="G41" s="73">
        <v>1.7507039154290925E-4</v>
      </c>
      <c r="H41" s="79">
        <v>2.4114400822598965E-4</v>
      </c>
      <c r="I41" s="80">
        <v>2.2251387931116669E-4</v>
      </c>
      <c r="J41" s="80">
        <v>2.2568778107265791E-4</v>
      </c>
      <c r="K41" s="560">
        <v>2.2543908251391844E-4</v>
      </c>
      <c r="L41" s="627">
        <v>2.3700267258332914E-4</v>
      </c>
      <c r="M41" s="80">
        <v>2.1802056670914996E-4</v>
      </c>
      <c r="N41" s="560">
        <v>2.4046811125657947E-4</v>
      </c>
      <c r="O41" s="80">
        <v>2.3523266637394421E-4</v>
      </c>
      <c r="P41" s="628">
        <v>2.3507738489819756E-4</v>
      </c>
      <c r="Q41" s="560">
        <v>2.4642681123706261E-4</v>
      </c>
      <c r="R41" s="80">
        <v>1.9212532287176548E-4</v>
      </c>
      <c r="S41" s="560">
        <v>2.5817953533119E-4</v>
      </c>
      <c r="T41" s="560">
        <v>1.6486594548096274E-4</v>
      </c>
      <c r="U41" s="560">
        <v>1.7364673938781631E-4</v>
      </c>
      <c r="V41" s="432">
        <v>2.6062249303688732E-4</v>
      </c>
      <c r="W41" s="80">
        <v>1.1180154077151422E-4</v>
      </c>
      <c r="X41" s="560">
        <v>9.3167123185570276E-5</v>
      </c>
      <c r="Y41" s="560">
        <v>1.1415538548626076E-4</v>
      </c>
      <c r="Z41" s="433">
        <v>2.7072994826041994E-4</v>
      </c>
      <c r="AA41" s="560">
        <v>2.4025106236016638E-4</v>
      </c>
      <c r="AB41" s="560">
        <v>3.1165066135169413E-4</v>
      </c>
      <c r="AC41" s="560">
        <v>2.9849740259115003E-4</v>
      </c>
      <c r="AD41" s="560">
        <v>2.7817890994775963E-4</v>
      </c>
      <c r="AE41" s="560">
        <v>2.658439064837562E-4</v>
      </c>
      <c r="AF41" s="627">
        <v>2.7026920000316801E-4</v>
      </c>
      <c r="AG41" s="560">
        <v>2.6538909113506021E-4</v>
      </c>
      <c r="AH41" s="560">
        <v>3.5387569175168466E-4</v>
      </c>
      <c r="AI41" s="80">
        <v>1.5082291702414783E-4</v>
      </c>
      <c r="AJ41" s="433">
        <v>1.3075916364078006E-4</v>
      </c>
      <c r="AK41" s="80">
        <v>1.9913290972230088E-4</v>
      </c>
      <c r="AL41" s="80">
        <v>1.9969327662640033E-4</v>
      </c>
      <c r="AM41" s="80">
        <v>2.0357556982546321E-4</v>
      </c>
      <c r="AN41" s="560">
        <v>1.929628412385325E-4</v>
      </c>
      <c r="AO41" s="763">
        <v>2.0485040230342898E-4</v>
      </c>
      <c r="AP41" s="764">
        <v>1.672672221450462E-4</v>
      </c>
      <c r="AQ41" s="560">
        <v>2.2027043965455303E-4</v>
      </c>
      <c r="AR41" s="763">
        <v>2.0120621854561013E-4</v>
      </c>
      <c r="AS41" s="560">
        <v>2.2084805653710247E-4</v>
      </c>
      <c r="AT41" s="765">
        <v>3.6424564726451517E-4</v>
      </c>
      <c r="AU41" s="80">
        <v>1.8336856096825757E-4</v>
      </c>
      <c r="AV41" s="80">
        <v>1.8328337383304659E-4</v>
      </c>
      <c r="AW41" s="560">
        <v>1.8357871688490281E-4</v>
      </c>
      <c r="AX41" s="560">
        <v>1.5375547753888733E-4</v>
      </c>
      <c r="AY41" s="560">
        <v>2.7535566773749428E-4</v>
      </c>
      <c r="AZ41" s="627">
        <v>1.8531101365124467E-4</v>
      </c>
      <c r="BA41" s="80">
        <v>1.842066993068011E-4</v>
      </c>
      <c r="BB41" s="560">
        <v>1.8934239021099842E-4</v>
      </c>
      <c r="BC41" s="560">
        <v>1.6092693916961701E-4</v>
      </c>
      <c r="BD41" s="628">
        <v>1.6542084095820021E-4</v>
      </c>
      <c r="BE41" s="80">
        <v>8.3223545007851254E-5</v>
      </c>
      <c r="BF41" s="80">
        <v>8.2321574625835169E-5</v>
      </c>
      <c r="BG41" s="560">
        <v>8.2914625800177113E-5</v>
      </c>
      <c r="BH41" s="560">
        <v>7.9489901943528108E-5</v>
      </c>
      <c r="BI41" s="560">
        <v>7.9624173899195793E-5</v>
      </c>
      <c r="BJ41" s="627">
        <v>8.2551766837120783E-5</v>
      </c>
      <c r="BK41" s="560">
        <v>8.3401329778315831E-5</v>
      </c>
      <c r="BL41" s="560">
        <v>7.8636272291198849E-5</v>
      </c>
      <c r="BM41" s="560">
        <v>8.7071840966631395E-5</v>
      </c>
      <c r="BN41" s="628">
        <v>7.71562195826442E-5</v>
      </c>
      <c r="BO41" s="560">
        <v>8.1354198748307546E-5</v>
      </c>
      <c r="BP41" s="560">
        <v>9.1212054585133973E-5</v>
      </c>
      <c r="BQ41" s="560">
        <v>3.5611886750887402E-5</v>
      </c>
      <c r="BR41" s="80">
        <v>1.7912729353391035E-4</v>
      </c>
      <c r="BS41" s="560">
        <v>1.1992892907377063E-4</v>
      </c>
      <c r="BT41" s="627">
        <v>1.6964851234016641E-4</v>
      </c>
      <c r="BU41" s="560">
        <v>1.8290667916785145E-4</v>
      </c>
      <c r="BV41" s="560">
        <v>2.3170583531366472E-4</v>
      </c>
      <c r="BW41" s="560">
        <v>1.820673583019405E-4</v>
      </c>
      <c r="BX41" s="635">
        <v>1.9184889283567925E-4</v>
      </c>
      <c r="BY41" s="560">
        <v>2.940166148789068E-5</v>
      </c>
      <c r="BZ41" s="236">
        <f>+$D$11*G41</f>
        <v>0</v>
      </c>
      <c r="CA41" s="237">
        <f t="shared" si="0"/>
        <v>0</v>
      </c>
      <c r="CB41" s="237">
        <f t="shared" si="1"/>
        <v>0</v>
      </c>
      <c r="CC41" s="237">
        <f t="shared" si="2"/>
        <v>0</v>
      </c>
      <c r="CD41" s="375">
        <f t="shared" si="3"/>
        <v>0</v>
      </c>
      <c r="CE41" s="458">
        <f t="shared" si="4"/>
        <v>0</v>
      </c>
      <c r="CF41" s="237">
        <f t="shared" si="5"/>
        <v>0</v>
      </c>
      <c r="CG41" s="375">
        <f t="shared" si="6"/>
        <v>0</v>
      </c>
      <c r="CH41" s="237">
        <f t="shared" si="7"/>
        <v>0</v>
      </c>
      <c r="CI41" s="459">
        <f t="shared" si="8"/>
        <v>0</v>
      </c>
      <c r="CJ41" s="375">
        <f t="shared" si="9"/>
        <v>0</v>
      </c>
      <c r="CK41" s="237">
        <f t="shared" si="10"/>
        <v>0</v>
      </c>
      <c r="CL41" s="375">
        <f t="shared" si="11"/>
        <v>0</v>
      </c>
      <c r="CM41" s="375">
        <f t="shared" si="12"/>
        <v>0</v>
      </c>
      <c r="CN41" s="375">
        <f t="shared" si="13"/>
        <v>0</v>
      </c>
      <c r="CO41" s="470">
        <f t="shared" si="14"/>
        <v>0</v>
      </c>
      <c r="CP41" s="237">
        <f t="shared" si="15"/>
        <v>0</v>
      </c>
      <c r="CQ41" s="375">
        <f t="shared" si="16"/>
        <v>0</v>
      </c>
      <c r="CR41" s="375">
        <f t="shared" si="17"/>
        <v>0</v>
      </c>
      <c r="CS41" s="471">
        <f t="shared" si="18"/>
        <v>0</v>
      </c>
      <c r="CT41" s="375">
        <f t="shared" si="19"/>
        <v>0</v>
      </c>
      <c r="CU41" s="375">
        <f t="shared" si="20"/>
        <v>0</v>
      </c>
      <c r="CV41" s="375">
        <f t="shared" si="21"/>
        <v>0</v>
      </c>
      <c r="CW41" s="375">
        <f t="shared" si="22"/>
        <v>0</v>
      </c>
      <c r="CX41" s="375">
        <f t="shared" si="23"/>
        <v>0</v>
      </c>
      <c r="CY41" s="458">
        <f t="shared" si="24"/>
        <v>0</v>
      </c>
      <c r="CZ41" s="375">
        <f t="shared" si="25"/>
        <v>0</v>
      </c>
      <c r="DA41" s="375">
        <f t="shared" si="26"/>
        <v>0</v>
      </c>
      <c r="DB41" s="237">
        <f t="shared" si="27"/>
        <v>0</v>
      </c>
      <c r="DC41" s="471">
        <f t="shared" si="28"/>
        <v>0</v>
      </c>
      <c r="DD41" s="237">
        <f t="shared" si="29"/>
        <v>0</v>
      </c>
      <c r="DE41" s="237">
        <f t="shared" si="30"/>
        <v>0</v>
      </c>
      <c r="DF41" s="237">
        <f t="shared" si="31"/>
        <v>0</v>
      </c>
      <c r="DG41" s="375">
        <f t="shared" si="32"/>
        <v>0</v>
      </c>
      <c r="DH41" s="375">
        <f t="shared" si="33"/>
        <v>0</v>
      </c>
      <c r="DI41" s="458">
        <f t="shared" si="34"/>
        <v>0</v>
      </c>
      <c r="DJ41" s="375">
        <f t="shared" si="35"/>
        <v>0</v>
      </c>
      <c r="DK41" s="375">
        <f t="shared" si="36"/>
        <v>0</v>
      </c>
      <c r="DL41" s="375">
        <f t="shared" si="37"/>
        <v>0</v>
      </c>
      <c r="DM41" s="459">
        <f t="shared" si="38"/>
        <v>0</v>
      </c>
      <c r="DN41" s="237">
        <f t="shared" si="39"/>
        <v>0</v>
      </c>
      <c r="DO41" s="237">
        <f t="shared" si="69"/>
        <v>0</v>
      </c>
      <c r="DP41" s="375">
        <f t="shared" si="40"/>
        <v>0</v>
      </c>
      <c r="DQ41" s="375">
        <f t="shared" si="41"/>
        <v>0</v>
      </c>
      <c r="DR41" s="375">
        <f t="shared" si="42"/>
        <v>0</v>
      </c>
      <c r="DS41" s="458">
        <f t="shared" si="43"/>
        <v>0</v>
      </c>
      <c r="DT41" s="237">
        <f t="shared" si="44"/>
        <v>0</v>
      </c>
      <c r="DU41" s="375">
        <f t="shared" si="45"/>
        <v>0</v>
      </c>
      <c r="DV41" s="375">
        <f t="shared" si="46"/>
        <v>0</v>
      </c>
      <c r="DW41" s="459">
        <f t="shared" si="47"/>
        <v>0</v>
      </c>
      <c r="DX41" s="237">
        <f t="shared" si="48"/>
        <v>0</v>
      </c>
      <c r="DY41" s="237">
        <f t="shared" si="49"/>
        <v>0</v>
      </c>
      <c r="DZ41" s="375">
        <f t="shared" si="50"/>
        <v>0</v>
      </c>
      <c r="EA41" s="375">
        <f t="shared" si="51"/>
        <v>0</v>
      </c>
      <c r="EB41" s="375">
        <f t="shared" si="52"/>
        <v>0</v>
      </c>
      <c r="EC41" s="458">
        <f t="shared" si="53"/>
        <v>0</v>
      </c>
      <c r="ED41" s="375">
        <f t="shared" si="54"/>
        <v>0</v>
      </c>
      <c r="EE41" s="375">
        <f t="shared" si="55"/>
        <v>0</v>
      </c>
      <c r="EF41" s="375">
        <f t="shared" si="56"/>
        <v>0</v>
      </c>
      <c r="EG41" s="459">
        <f t="shared" si="57"/>
        <v>0</v>
      </c>
      <c r="EH41" s="375">
        <f t="shared" si="58"/>
        <v>0</v>
      </c>
      <c r="EI41" s="375">
        <f t="shared" si="59"/>
        <v>0</v>
      </c>
      <c r="EJ41" s="375">
        <f t="shared" si="60"/>
        <v>0</v>
      </c>
      <c r="EK41" s="237">
        <f t="shared" si="61"/>
        <v>0</v>
      </c>
      <c r="EL41" s="375">
        <f t="shared" si="62"/>
        <v>0</v>
      </c>
      <c r="EM41" s="458">
        <f t="shared" si="63"/>
        <v>0</v>
      </c>
      <c r="EN41" s="375">
        <f t="shared" si="64"/>
        <v>0</v>
      </c>
      <c r="EO41" s="375">
        <f t="shared" si="65"/>
        <v>0</v>
      </c>
      <c r="EP41" s="375">
        <f t="shared" si="66"/>
        <v>0</v>
      </c>
      <c r="EQ41" s="459">
        <f t="shared" si="67"/>
        <v>0</v>
      </c>
      <c r="ER41" s="375">
        <f t="shared" si="70"/>
        <v>0</v>
      </c>
      <c r="ES41" s="236">
        <f t="shared" si="71"/>
        <v>0</v>
      </c>
      <c r="ET41" s="228"/>
      <c r="EV41" s="347"/>
    </row>
    <row r="42" spans="2:152">
      <c r="B42" s="3">
        <v>32</v>
      </c>
      <c r="C42" s="400" t="s">
        <v>214</v>
      </c>
      <c r="D42" s="231">
        <f>①入力・結果!L62</f>
        <v>0</v>
      </c>
      <c r="E42" s="731" t="s">
        <v>109</v>
      </c>
      <c r="F42" s="732" t="s">
        <v>497</v>
      </c>
      <c r="G42" s="73">
        <v>1.2427496569224397E-6</v>
      </c>
      <c r="H42" s="79">
        <v>7.7966539100414279E-7</v>
      </c>
      <c r="I42" s="80">
        <v>5.0845787903151489E-7</v>
      </c>
      <c r="J42" s="80">
        <v>4.3380640283067353E-7</v>
      </c>
      <c r="K42" s="560">
        <v>4.4334136187594579E-7</v>
      </c>
      <c r="L42" s="627">
        <v>0</v>
      </c>
      <c r="M42" s="80">
        <v>6.1414244143422528E-7</v>
      </c>
      <c r="N42" s="560">
        <v>0</v>
      </c>
      <c r="O42" s="80">
        <v>7.7805733089507456E-7</v>
      </c>
      <c r="P42" s="628">
        <v>7.8885028489328036E-7</v>
      </c>
      <c r="Q42" s="560">
        <v>0</v>
      </c>
      <c r="R42" s="80">
        <v>3.969531464292675E-7</v>
      </c>
      <c r="S42" s="560">
        <v>0</v>
      </c>
      <c r="T42" s="560">
        <v>5.6076852204409097E-7</v>
      </c>
      <c r="U42" s="560">
        <v>0</v>
      </c>
      <c r="V42" s="432">
        <v>1.0632228170806214E-6</v>
      </c>
      <c r="W42" s="80">
        <v>9.4038679153610093E-6</v>
      </c>
      <c r="X42" s="560">
        <v>9.3167123185570276E-6</v>
      </c>
      <c r="Y42" s="560">
        <v>9.4148771535060419E-6</v>
      </c>
      <c r="Z42" s="433">
        <v>4.9675219864297231E-7</v>
      </c>
      <c r="AA42" s="560">
        <v>0</v>
      </c>
      <c r="AB42" s="560">
        <v>0</v>
      </c>
      <c r="AC42" s="560">
        <v>0</v>
      </c>
      <c r="AD42" s="560">
        <v>0</v>
      </c>
      <c r="AE42" s="560">
        <v>4.1088702702280711E-7</v>
      </c>
      <c r="AF42" s="627">
        <v>4.9499853480433698E-7</v>
      </c>
      <c r="AG42" s="560">
        <v>6.8664706632615837E-7</v>
      </c>
      <c r="AH42" s="560">
        <v>0</v>
      </c>
      <c r="AI42" s="80">
        <v>1.7269799659253568E-6</v>
      </c>
      <c r="AJ42" s="433">
        <v>1.3620746212581257E-6</v>
      </c>
      <c r="AK42" s="80">
        <v>6.7617286832699784E-7</v>
      </c>
      <c r="AL42" s="80">
        <v>6.8741231196695476E-7</v>
      </c>
      <c r="AM42" s="80">
        <v>6.381679304873455E-7</v>
      </c>
      <c r="AN42" s="560">
        <v>1.0318868515429545E-6</v>
      </c>
      <c r="AO42" s="763">
        <v>0</v>
      </c>
      <c r="AP42" s="764">
        <v>0</v>
      </c>
      <c r="AQ42" s="560">
        <v>5.2445342774893579E-7</v>
      </c>
      <c r="AR42" s="763">
        <v>0</v>
      </c>
      <c r="AS42" s="560">
        <v>0</v>
      </c>
      <c r="AT42" s="765">
        <v>0</v>
      </c>
      <c r="AU42" s="80">
        <v>8.9448078521101247E-7</v>
      </c>
      <c r="AV42" s="80">
        <v>9.8539448297336878E-7</v>
      </c>
      <c r="AW42" s="560">
        <v>1.1125982841509261E-6</v>
      </c>
      <c r="AX42" s="560">
        <v>0</v>
      </c>
      <c r="AY42" s="560">
        <v>0</v>
      </c>
      <c r="AZ42" s="627">
        <v>0</v>
      </c>
      <c r="BA42" s="80">
        <v>0</v>
      </c>
      <c r="BB42" s="560">
        <v>0</v>
      </c>
      <c r="BC42" s="560">
        <v>0</v>
      </c>
      <c r="BD42" s="628">
        <v>0</v>
      </c>
      <c r="BE42" s="80">
        <v>8.207450198012943E-7</v>
      </c>
      <c r="BF42" s="80">
        <v>8.8517822178317386E-7</v>
      </c>
      <c r="BG42" s="560">
        <v>1.3592561606586412E-6</v>
      </c>
      <c r="BH42" s="560">
        <v>0</v>
      </c>
      <c r="BI42" s="560">
        <v>0</v>
      </c>
      <c r="BJ42" s="627">
        <v>0</v>
      </c>
      <c r="BK42" s="560">
        <v>8.5980752348779207E-7</v>
      </c>
      <c r="BL42" s="560">
        <v>1.2481947982729976E-6</v>
      </c>
      <c r="BM42" s="560">
        <v>0</v>
      </c>
      <c r="BN42" s="628">
        <v>0</v>
      </c>
      <c r="BO42" s="560">
        <v>0</v>
      </c>
      <c r="BP42" s="560">
        <v>9.6012689036983137E-7</v>
      </c>
      <c r="BQ42" s="560">
        <v>7.4536507153020133E-6</v>
      </c>
      <c r="BR42" s="80">
        <v>2.2417599309964944E-6</v>
      </c>
      <c r="BS42" s="560">
        <v>1.9553629740288691E-6</v>
      </c>
      <c r="BT42" s="627">
        <v>2.4887312323740796E-6</v>
      </c>
      <c r="BU42" s="560">
        <v>1.2296247339015225E-5</v>
      </c>
      <c r="BV42" s="560">
        <v>7.0642022961483139E-7</v>
      </c>
      <c r="BW42" s="560">
        <v>0</v>
      </c>
      <c r="BX42" s="628">
        <v>1.0900505274754503E-6</v>
      </c>
      <c r="BY42" s="560">
        <v>1.568088612687503E-6</v>
      </c>
      <c r="BZ42" s="236">
        <f t="shared" ref="BZ42:BZ47" si="72">+$D$11*G42</f>
        <v>0</v>
      </c>
      <c r="CA42" s="237">
        <f t="shared" ref="CA42:CA44" si="73">$D$12*H42</f>
        <v>0</v>
      </c>
      <c r="CB42" s="237">
        <f t="shared" ref="CB42:CB44" si="74">$D$13*I42</f>
        <v>0</v>
      </c>
      <c r="CC42" s="237">
        <f t="shared" ref="CC42:CC44" si="75">+$D$14*J42</f>
        <v>0</v>
      </c>
      <c r="CD42" s="375">
        <f t="shared" ref="CD42:CD44" si="76">+$D$15*K42</f>
        <v>0</v>
      </c>
      <c r="CE42" s="458">
        <f t="shared" ref="CE42:CE44" si="77">+$D$16*L42</f>
        <v>0</v>
      </c>
      <c r="CF42" s="237">
        <f t="shared" ref="CF42:CF44" si="78">+$D$17*M42</f>
        <v>0</v>
      </c>
      <c r="CG42" s="375">
        <f t="shared" ref="CG42:CG44" si="79">+$D$18*N42</f>
        <v>0</v>
      </c>
      <c r="CH42" s="237">
        <f t="shared" ref="CH42:CH44" si="80">+$D$19*O42</f>
        <v>0</v>
      </c>
      <c r="CI42" s="459">
        <f t="shared" ref="CI42:CI44" si="81">+$D$20*P42</f>
        <v>0</v>
      </c>
      <c r="CJ42" s="375">
        <f t="shared" ref="CJ42:CJ44" si="82">+$D$21*Q42</f>
        <v>0</v>
      </c>
      <c r="CK42" s="237">
        <f t="shared" ref="CK42:CK44" si="83">+$D$22*R42</f>
        <v>0</v>
      </c>
      <c r="CL42" s="375">
        <f t="shared" ref="CL42:CL44" si="84">+$D$23*S42</f>
        <v>0</v>
      </c>
      <c r="CM42" s="375">
        <f t="shared" ref="CM42:CM44" si="85">+$D$24*T42</f>
        <v>0</v>
      </c>
      <c r="CN42" s="375">
        <f t="shared" ref="CN42:CN44" si="86">+$D$25*U42</f>
        <v>0</v>
      </c>
      <c r="CO42" s="470">
        <f t="shared" ref="CO42:CO44" si="87">+$D$26*V42</f>
        <v>0</v>
      </c>
      <c r="CP42" s="237">
        <f t="shared" ref="CP42:CP44" si="88">+$D$27*W42</f>
        <v>0</v>
      </c>
      <c r="CQ42" s="375">
        <f t="shared" ref="CQ42:CQ44" si="89">+$D$28*X42</f>
        <v>0</v>
      </c>
      <c r="CR42" s="375">
        <f t="shared" ref="CR42:CR44" si="90">+$D$29*Y42</f>
        <v>0</v>
      </c>
      <c r="CS42" s="471">
        <f t="shared" ref="CS42:CS44" si="91">+$D$30*Z42</f>
        <v>0</v>
      </c>
      <c r="CT42" s="375">
        <f t="shared" ref="CT42:CT44" si="92">+$D$31*AA42</f>
        <v>0</v>
      </c>
      <c r="CU42" s="375">
        <f t="shared" ref="CU42:CU44" si="93">+$D$32*AB42</f>
        <v>0</v>
      </c>
      <c r="CV42" s="375">
        <f t="shared" ref="CV42:CV44" si="94">+$D$33*AC42</f>
        <v>0</v>
      </c>
      <c r="CW42" s="375">
        <f t="shared" ref="CW42:CW44" si="95">+$D$34*AD42</f>
        <v>0</v>
      </c>
      <c r="CX42" s="375">
        <f t="shared" ref="CX42:CX44" si="96">+$D$35*AE42</f>
        <v>0</v>
      </c>
      <c r="CY42" s="458">
        <f t="shared" ref="CY42:CY44" si="97">+$D$36*AF42</f>
        <v>0</v>
      </c>
      <c r="CZ42" s="375">
        <f t="shared" ref="CZ42:CZ44" si="98">+$D$37*AG42</f>
        <v>0</v>
      </c>
      <c r="DA42" s="375">
        <f t="shared" ref="DA42:DA44" si="99">+$D$38*AH42</f>
        <v>0</v>
      </c>
      <c r="DB42" s="237">
        <f t="shared" ref="DB42:DB44" si="100">+$D$39*AI42</f>
        <v>0</v>
      </c>
      <c r="DC42" s="471">
        <f t="shared" ref="DC42:DC44" si="101">+$D$40*AJ42</f>
        <v>0</v>
      </c>
      <c r="DD42" s="237">
        <f t="shared" ref="DD42:DD44" si="102">+$D$41*AK42</f>
        <v>0</v>
      </c>
      <c r="DE42" s="237">
        <f t="shared" ref="DE42:DE44" si="103">+$D$42*AL42</f>
        <v>0</v>
      </c>
      <c r="DF42" s="237">
        <f t="shared" ref="DF42:DF44" si="104">+$D$43*AM42</f>
        <v>0</v>
      </c>
      <c r="DG42" s="375">
        <f t="shared" ref="DG42:DG44" si="105">+$D$44*AN42</f>
        <v>0</v>
      </c>
      <c r="DH42" s="375">
        <f t="shared" ref="DH42:DH44" si="106">+$D$45*AO42</f>
        <v>0</v>
      </c>
      <c r="DI42" s="458">
        <f t="shared" ref="DI42:DI44" si="107">+$D$46*AP42</f>
        <v>0</v>
      </c>
      <c r="DJ42" s="375">
        <f t="shared" ref="DJ42:DJ44" si="108">+$D$47*AQ42</f>
        <v>0</v>
      </c>
      <c r="DK42" s="375">
        <f t="shared" ref="DK42:DK44" si="109">+$D$48*AR42</f>
        <v>0</v>
      </c>
      <c r="DL42" s="375">
        <f t="shared" ref="DL42:DL44" si="110">+$D$49*AS42</f>
        <v>0</v>
      </c>
      <c r="DM42" s="459">
        <f t="shared" ref="DM42:DM44" si="111">+$D$50*AT42</f>
        <v>0</v>
      </c>
      <c r="DN42" s="237">
        <f t="shared" ref="DN42:DN44" si="112">+$D$51*AU42</f>
        <v>0</v>
      </c>
      <c r="DO42" s="237">
        <f t="shared" ref="DO42:DO44" si="113">+$D$52*AV42</f>
        <v>0</v>
      </c>
      <c r="DP42" s="375">
        <f t="shared" ref="DP42:DP44" si="114">$D$53*AW42</f>
        <v>0</v>
      </c>
      <c r="DQ42" s="375">
        <f t="shared" ref="DQ42:DQ44" si="115">+$D$54*AX42</f>
        <v>0</v>
      </c>
      <c r="DR42" s="375">
        <f t="shared" ref="DR42:DR44" si="116">+$D$55*AY42</f>
        <v>0</v>
      </c>
      <c r="DS42" s="458">
        <f t="shared" ref="DS42:DS44" si="117">+$D$56*AZ42</f>
        <v>0</v>
      </c>
      <c r="DT42" s="237">
        <f t="shared" ref="DT42:DT44" si="118">+$D$57*BA42</f>
        <v>0</v>
      </c>
      <c r="DU42" s="375">
        <f t="shared" ref="DU42:DU44" si="119">+$D$58*BB42</f>
        <v>0</v>
      </c>
      <c r="DV42" s="375">
        <f t="shared" ref="DV42:DV44" si="120">+$D$59*BC42</f>
        <v>0</v>
      </c>
      <c r="DW42" s="459">
        <f t="shared" ref="DW42:DW44" si="121">+$D$60*BD42</f>
        <v>0</v>
      </c>
      <c r="DX42" s="237">
        <f t="shared" ref="DX42:DX44" si="122">+$D$61*BE42</f>
        <v>0</v>
      </c>
      <c r="DY42" s="237">
        <f t="shared" ref="DY42:DY44" si="123">+$D$62*BF42</f>
        <v>0</v>
      </c>
      <c r="DZ42" s="375">
        <f t="shared" ref="DZ42:DZ44" si="124">+$D$63*BG42</f>
        <v>0</v>
      </c>
      <c r="EA42" s="375">
        <f t="shared" ref="EA42:EA44" si="125">+$D$64*BH42</f>
        <v>0</v>
      </c>
      <c r="EB42" s="375">
        <f t="shared" ref="EB42:EB44" si="126">+$D$65*BI42</f>
        <v>0</v>
      </c>
      <c r="EC42" s="458">
        <f t="shared" ref="EC42:EC44" si="127">+$D$66*BJ42</f>
        <v>0</v>
      </c>
      <c r="ED42" s="375">
        <f t="shared" ref="ED42:ED44" si="128">+$D$67*BK42</f>
        <v>0</v>
      </c>
      <c r="EE42" s="375">
        <f t="shared" ref="EE42:EE44" si="129">+$D$68*BL42</f>
        <v>0</v>
      </c>
      <c r="EF42" s="375">
        <f t="shared" ref="EF42:EF44" si="130">+$D$69*BM42</f>
        <v>0</v>
      </c>
      <c r="EG42" s="459">
        <f t="shared" ref="EG42:EG44" si="131">+$D$70*BN42</f>
        <v>0</v>
      </c>
      <c r="EH42" s="375">
        <f t="shared" ref="EH42:EH44" si="132">+$D$71*BO42</f>
        <v>0</v>
      </c>
      <c r="EI42" s="375">
        <f t="shared" ref="EI42:EI44" si="133">+$D$72*BP42</f>
        <v>0</v>
      </c>
      <c r="EJ42" s="375">
        <f t="shared" ref="EJ42:EJ44" si="134">+$D$73*BQ42</f>
        <v>0</v>
      </c>
      <c r="EK42" s="237">
        <f t="shared" ref="EK42:EK44" si="135">+$D$74*BR42</f>
        <v>0</v>
      </c>
      <c r="EL42" s="375">
        <f t="shared" ref="EL42:EL44" si="136">+$D$75*BS42</f>
        <v>0</v>
      </c>
      <c r="EM42" s="458">
        <f t="shared" ref="EM42:EM44" si="137">+$D$76*BT42</f>
        <v>0</v>
      </c>
      <c r="EN42" s="375">
        <f t="shared" ref="EN42:EN44" si="138">+$D$77*BU42</f>
        <v>0</v>
      </c>
      <c r="EO42" s="375">
        <f t="shared" ref="EO42:EO44" si="139">+$D$78*BV42</f>
        <v>0</v>
      </c>
      <c r="EP42" s="375">
        <f t="shared" ref="EP42:EP44" si="140">+$D$79*BW42</f>
        <v>0</v>
      </c>
      <c r="EQ42" s="459">
        <f t="shared" ref="EQ42:EQ44" si="141">+$D$80*BX42</f>
        <v>0</v>
      </c>
      <c r="ER42" s="375">
        <f t="shared" si="70"/>
        <v>0</v>
      </c>
      <c r="ES42" s="236">
        <f t="shared" si="71"/>
        <v>0</v>
      </c>
      <c r="ET42" s="228"/>
      <c r="EV42" s="347"/>
    </row>
    <row r="43" spans="2:152">
      <c r="B43" s="3">
        <v>33</v>
      </c>
      <c r="C43" s="400" t="s">
        <v>215</v>
      </c>
      <c r="D43" s="231">
        <f>①入力・結果!L63</f>
        <v>0</v>
      </c>
      <c r="E43" s="731" t="s">
        <v>110</v>
      </c>
      <c r="F43" s="732" t="s">
        <v>531</v>
      </c>
      <c r="G43" s="73">
        <v>9.0214186487579833E-4</v>
      </c>
      <c r="H43" s="79">
        <v>7.4779656814684837E-4</v>
      </c>
      <c r="I43" s="80">
        <v>2.1215405002589956E-4</v>
      </c>
      <c r="J43" s="80">
        <v>8.8604957778165068E-5</v>
      </c>
      <c r="K43" s="560">
        <v>8.8779107715658141E-5</v>
      </c>
      <c r="L43" s="627">
        <v>8.0681760879431193E-5</v>
      </c>
      <c r="M43" s="80">
        <v>3.870632737139205E-4</v>
      </c>
      <c r="N43" s="560">
        <v>3.8742084591337806E-4</v>
      </c>
      <c r="O43" s="80">
        <v>3.8565708368032528E-4</v>
      </c>
      <c r="P43" s="628">
        <v>3.8548483921784968E-4</v>
      </c>
      <c r="Q43" s="560">
        <v>3.9807407969063956E-4</v>
      </c>
      <c r="R43" s="80">
        <v>3.9020494293996998E-4</v>
      </c>
      <c r="S43" s="560">
        <v>3.3970991490946053E-4</v>
      </c>
      <c r="T43" s="560">
        <v>4.1104332665831871E-4</v>
      </c>
      <c r="U43" s="560">
        <v>3.4729347877563262E-4</v>
      </c>
      <c r="V43" s="432">
        <v>1.3078305164352319E-3</v>
      </c>
      <c r="W43" s="80">
        <v>2.8963913179311908E-3</v>
      </c>
      <c r="X43" s="560">
        <v>3.9316525984310659E-3</v>
      </c>
      <c r="Y43" s="560">
        <v>2.7656201638423996E-3</v>
      </c>
      <c r="Z43" s="433">
        <v>1.1999404181220028E-3</v>
      </c>
      <c r="AA43" s="560">
        <v>1.3288886886796702E-3</v>
      </c>
      <c r="AB43" s="560">
        <v>1.1886211270157637E-3</v>
      </c>
      <c r="AC43" s="560">
        <v>1.3721251570722218E-3</v>
      </c>
      <c r="AD43" s="560">
        <v>1.1802149341165978E-3</v>
      </c>
      <c r="AE43" s="560">
        <v>1.2663538172842915E-3</v>
      </c>
      <c r="AF43" s="627">
        <v>1.1407241234565946E-3</v>
      </c>
      <c r="AG43" s="560">
        <v>1.1884144100439986E-3</v>
      </c>
      <c r="AH43" s="560">
        <v>1.460678387230358E-3</v>
      </c>
      <c r="AI43" s="80">
        <v>8.3811666192485203E-4</v>
      </c>
      <c r="AJ43" s="433">
        <v>7.7993906229486111E-4</v>
      </c>
      <c r="AK43" s="80">
        <v>6.4236422491064803E-4</v>
      </c>
      <c r="AL43" s="80">
        <v>6.4169939322115228E-4</v>
      </c>
      <c r="AM43" s="80">
        <v>6.8837047435234993E-4</v>
      </c>
      <c r="AN43" s="560">
        <v>6.4028579138240339E-4</v>
      </c>
      <c r="AO43" s="763">
        <v>6.1455120691028694E-4</v>
      </c>
      <c r="AP43" s="764">
        <v>5.613374573681211E-4</v>
      </c>
      <c r="AQ43" s="560">
        <v>7.5678629624171428E-4</v>
      </c>
      <c r="AR43" s="763">
        <v>7.4879276268872638E-4</v>
      </c>
      <c r="AS43" s="560">
        <v>4.4169611307420494E-4</v>
      </c>
      <c r="AT43" s="765">
        <v>1.4569825890580607E-4</v>
      </c>
      <c r="AU43" s="80">
        <v>4.4545143103508423E-4</v>
      </c>
      <c r="AV43" s="80">
        <v>4.2273423319557518E-4</v>
      </c>
      <c r="AW43" s="560">
        <v>4.1611175827244639E-4</v>
      </c>
      <c r="AX43" s="560">
        <v>4.2282756323194011E-4</v>
      </c>
      <c r="AY43" s="560">
        <v>5.9660394676457095E-4</v>
      </c>
      <c r="AZ43" s="627">
        <v>5.5593304095373399E-4</v>
      </c>
      <c r="BA43" s="80">
        <v>6.6896117116680396E-4</v>
      </c>
      <c r="BB43" s="560">
        <v>6.7453226512668193E-4</v>
      </c>
      <c r="BC43" s="560">
        <v>6.4370775667846802E-4</v>
      </c>
      <c r="BD43" s="628">
        <v>6.8236096895257596E-4</v>
      </c>
      <c r="BE43" s="80">
        <v>5.9110056326089214E-4</v>
      </c>
      <c r="BF43" s="80">
        <v>6.1962475524822164E-4</v>
      </c>
      <c r="BG43" s="560">
        <v>6.306948585456095E-4</v>
      </c>
      <c r="BH43" s="560">
        <v>4.4855016096705146E-4</v>
      </c>
      <c r="BI43" s="560">
        <v>6.4836827317916578E-4</v>
      </c>
      <c r="BJ43" s="627">
        <v>6.3977619298768605E-4</v>
      </c>
      <c r="BK43" s="560">
        <v>6.9730390154859937E-4</v>
      </c>
      <c r="BL43" s="560">
        <v>6.3782754191750186E-4</v>
      </c>
      <c r="BM43" s="560">
        <v>5.6261804932284895E-4</v>
      </c>
      <c r="BN43" s="628">
        <v>4.0160801475068648E-4</v>
      </c>
      <c r="BO43" s="560">
        <v>8.8327415783876764E-4</v>
      </c>
      <c r="BP43" s="560">
        <v>4.2245583176272577E-4</v>
      </c>
      <c r="BQ43" s="560">
        <v>2.4067009976297391E-3</v>
      </c>
      <c r="BR43" s="80">
        <v>9.201890764376086E-4</v>
      </c>
      <c r="BS43" s="560">
        <v>4.4060845681450516E-4</v>
      </c>
      <c r="BT43" s="627">
        <v>5.5954973874543885E-4</v>
      </c>
      <c r="BU43" s="560">
        <v>4.5957224429569402E-4</v>
      </c>
      <c r="BV43" s="560">
        <v>1.2425931838924884E-3</v>
      </c>
      <c r="BW43" s="560">
        <v>1.0609561515594896E-3</v>
      </c>
      <c r="BX43" s="628">
        <v>1.4156122850147847E-3</v>
      </c>
      <c r="BY43" s="560">
        <v>1.5094813007883075E-3</v>
      </c>
      <c r="BZ43" s="236">
        <f t="shared" si="72"/>
        <v>0</v>
      </c>
      <c r="CA43" s="237">
        <f t="shared" si="73"/>
        <v>0</v>
      </c>
      <c r="CB43" s="237">
        <f t="shared" si="74"/>
        <v>0</v>
      </c>
      <c r="CC43" s="237">
        <f t="shared" si="75"/>
        <v>0</v>
      </c>
      <c r="CD43" s="375">
        <f t="shared" si="76"/>
        <v>0</v>
      </c>
      <c r="CE43" s="458">
        <f t="shared" si="77"/>
        <v>0</v>
      </c>
      <c r="CF43" s="237">
        <f t="shared" si="78"/>
        <v>0</v>
      </c>
      <c r="CG43" s="375">
        <f t="shared" si="79"/>
        <v>0</v>
      </c>
      <c r="CH43" s="237">
        <f t="shared" si="80"/>
        <v>0</v>
      </c>
      <c r="CI43" s="459">
        <f t="shared" si="81"/>
        <v>0</v>
      </c>
      <c r="CJ43" s="375">
        <f t="shared" si="82"/>
        <v>0</v>
      </c>
      <c r="CK43" s="237">
        <f t="shared" si="83"/>
        <v>0</v>
      </c>
      <c r="CL43" s="375">
        <f t="shared" si="84"/>
        <v>0</v>
      </c>
      <c r="CM43" s="375">
        <f t="shared" si="85"/>
        <v>0</v>
      </c>
      <c r="CN43" s="375">
        <f t="shared" si="86"/>
        <v>0</v>
      </c>
      <c r="CO43" s="470">
        <f t="shared" si="87"/>
        <v>0</v>
      </c>
      <c r="CP43" s="237">
        <f t="shared" si="88"/>
        <v>0</v>
      </c>
      <c r="CQ43" s="375">
        <f t="shared" si="89"/>
        <v>0</v>
      </c>
      <c r="CR43" s="375">
        <f t="shared" si="90"/>
        <v>0</v>
      </c>
      <c r="CS43" s="471">
        <f t="shared" si="91"/>
        <v>0</v>
      </c>
      <c r="CT43" s="375">
        <f t="shared" si="92"/>
        <v>0</v>
      </c>
      <c r="CU43" s="375">
        <f t="shared" si="93"/>
        <v>0</v>
      </c>
      <c r="CV43" s="375">
        <f t="shared" si="94"/>
        <v>0</v>
      </c>
      <c r="CW43" s="375">
        <f t="shared" si="95"/>
        <v>0</v>
      </c>
      <c r="CX43" s="375">
        <f t="shared" si="96"/>
        <v>0</v>
      </c>
      <c r="CY43" s="458">
        <f t="shared" si="97"/>
        <v>0</v>
      </c>
      <c r="CZ43" s="375">
        <f t="shared" si="98"/>
        <v>0</v>
      </c>
      <c r="DA43" s="375">
        <f t="shared" si="99"/>
        <v>0</v>
      </c>
      <c r="DB43" s="237">
        <f t="shared" si="100"/>
        <v>0</v>
      </c>
      <c r="DC43" s="471">
        <f t="shared" si="101"/>
        <v>0</v>
      </c>
      <c r="DD43" s="237">
        <f t="shared" si="102"/>
        <v>0</v>
      </c>
      <c r="DE43" s="237">
        <f t="shared" si="103"/>
        <v>0</v>
      </c>
      <c r="DF43" s="237">
        <f t="shared" si="104"/>
        <v>0</v>
      </c>
      <c r="DG43" s="375">
        <f t="shared" si="105"/>
        <v>0</v>
      </c>
      <c r="DH43" s="375">
        <f t="shared" si="106"/>
        <v>0</v>
      </c>
      <c r="DI43" s="458">
        <f t="shared" si="107"/>
        <v>0</v>
      </c>
      <c r="DJ43" s="375">
        <f t="shared" si="108"/>
        <v>0</v>
      </c>
      <c r="DK43" s="375">
        <f t="shared" si="109"/>
        <v>0</v>
      </c>
      <c r="DL43" s="375">
        <f t="shared" si="110"/>
        <v>0</v>
      </c>
      <c r="DM43" s="459">
        <f t="shared" si="111"/>
        <v>0</v>
      </c>
      <c r="DN43" s="237">
        <f t="shared" si="112"/>
        <v>0</v>
      </c>
      <c r="DO43" s="237">
        <f t="shared" si="113"/>
        <v>0</v>
      </c>
      <c r="DP43" s="375">
        <f t="shared" si="114"/>
        <v>0</v>
      </c>
      <c r="DQ43" s="375">
        <f t="shared" si="115"/>
        <v>0</v>
      </c>
      <c r="DR43" s="375">
        <f t="shared" si="116"/>
        <v>0</v>
      </c>
      <c r="DS43" s="458">
        <f t="shared" si="117"/>
        <v>0</v>
      </c>
      <c r="DT43" s="237">
        <f t="shared" si="118"/>
        <v>0</v>
      </c>
      <c r="DU43" s="375">
        <f t="shared" si="119"/>
        <v>0</v>
      </c>
      <c r="DV43" s="375">
        <f t="shared" si="120"/>
        <v>0</v>
      </c>
      <c r="DW43" s="459">
        <f t="shared" si="121"/>
        <v>0</v>
      </c>
      <c r="DX43" s="237">
        <f t="shared" si="122"/>
        <v>0</v>
      </c>
      <c r="DY43" s="237">
        <f t="shared" si="123"/>
        <v>0</v>
      </c>
      <c r="DZ43" s="375">
        <f t="shared" si="124"/>
        <v>0</v>
      </c>
      <c r="EA43" s="375">
        <f t="shared" si="125"/>
        <v>0</v>
      </c>
      <c r="EB43" s="375">
        <f t="shared" si="126"/>
        <v>0</v>
      </c>
      <c r="EC43" s="458">
        <f t="shared" si="127"/>
        <v>0</v>
      </c>
      <c r="ED43" s="375">
        <f t="shared" si="128"/>
        <v>0</v>
      </c>
      <c r="EE43" s="375">
        <f t="shared" si="129"/>
        <v>0</v>
      </c>
      <c r="EF43" s="375">
        <f t="shared" si="130"/>
        <v>0</v>
      </c>
      <c r="EG43" s="459">
        <f t="shared" si="131"/>
        <v>0</v>
      </c>
      <c r="EH43" s="375">
        <f t="shared" si="132"/>
        <v>0</v>
      </c>
      <c r="EI43" s="375">
        <f t="shared" si="133"/>
        <v>0</v>
      </c>
      <c r="EJ43" s="375">
        <f t="shared" si="134"/>
        <v>0</v>
      </c>
      <c r="EK43" s="237">
        <f t="shared" si="135"/>
        <v>0</v>
      </c>
      <c r="EL43" s="375">
        <f t="shared" si="136"/>
        <v>0</v>
      </c>
      <c r="EM43" s="458">
        <f t="shared" si="137"/>
        <v>0</v>
      </c>
      <c r="EN43" s="375">
        <f t="shared" si="138"/>
        <v>0</v>
      </c>
      <c r="EO43" s="375">
        <f t="shared" si="139"/>
        <v>0</v>
      </c>
      <c r="EP43" s="375">
        <f t="shared" si="140"/>
        <v>0</v>
      </c>
      <c r="EQ43" s="459">
        <f t="shared" si="141"/>
        <v>0</v>
      </c>
      <c r="ER43" s="375">
        <f t="shared" si="70"/>
        <v>0</v>
      </c>
      <c r="ES43" s="236">
        <f t="shared" si="71"/>
        <v>0</v>
      </c>
      <c r="ET43" s="228"/>
      <c r="EU43" s="230"/>
      <c r="EV43" s="347"/>
    </row>
    <row r="44" spans="2:152">
      <c r="B44" s="14">
        <v>34</v>
      </c>
      <c r="C44" s="402" t="s">
        <v>153</v>
      </c>
      <c r="D44" s="232">
        <f>①入力・結果!L64</f>
        <v>0</v>
      </c>
      <c r="E44" s="731" t="s">
        <v>422</v>
      </c>
      <c r="F44" s="732" t="s">
        <v>498</v>
      </c>
      <c r="G44" s="73">
        <v>0.10595293445914497</v>
      </c>
      <c r="H44" s="79">
        <v>9.8881030728042441E-2</v>
      </c>
      <c r="I44" s="80">
        <v>9.0281971672540401E-2</v>
      </c>
      <c r="J44" s="80">
        <v>7.8242515782148067E-2</v>
      </c>
      <c r="K44" s="560">
        <v>7.881689480828423E-2</v>
      </c>
      <c r="L44" s="627">
        <v>5.2110332308002619E-2</v>
      </c>
      <c r="M44" s="80">
        <v>0.10732630478016236</v>
      </c>
      <c r="N44" s="560">
        <v>0.10274668020413071</v>
      </c>
      <c r="O44" s="80">
        <v>0.11785908707421137</v>
      </c>
      <c r="P44" s="628">
        <v>0.11856419781946004</v>
      </c>
      <c r="Q44" s="560">
        <v>6.7028092656481034E-2</v>
      </c>
      <c r="R44" s="80">
        <v>8.491582013100249E-2</v>
      </c>
      <c r="S44" s="560">
        <v>0.18695459573161288</v>
      </c>
      <c r="T44" s="560">
        <v>4.2806265130235686E-2</v>
      </c>
      <c r="U44" s="560">
        <v>0.36285854105166782</v>
      </c>
      <c r="V44" s="432">
        <v>0.10787166315825286</v>
      </c>
      <c r="W44" s="80">
        <v>8.4186560200950222E-2</v>
      </c>
      <c r="X44" s="560">
        <v>9.443419606089401E-2</v>
      </c>
      <c r="Y44" s="560">
        <v>8.2892109038399761E-2</v>
      </c>
      <c r="Z44" s="433">
        <v>0.10948028152792176</v>
      </c>
      <c r="AA44" s="560">
        <v>0.10001952039881677</v>
      </c>
      <c r="AB44" s="560">
        <v>9.4671740049525888E-2</v>
      </c>
      <c r="AC44" s="560">
        <v>9.2473211462942184E-2</v>
      </c>
      <c r="AD44" s="560">
        <v>0.11301836389892286</v>
      </c>
      <c r="AE44" s="560">
        <v>0.10820052437402389</v>
      </c>
      <c r="AF44" s="627">
        <v>8.3720339687794521E-2</v>
      </c>
      <c r="AG44" s="560">
        <v>0.12948069397359055</v>
      </c>
      <c r="AH44" s="560">
        <v>0.16175130821066896</v>
      </c>
      <c r="AI44" s="80">
        <v>0.14020265445677069</v>
      </c>
      <c r="AJ44" s="433">
        <v>0.16079381708926924</v>
      </c>
      <c r="AK44" s="80">
        <v>0.14257865623151619</v>
      </c>
      <c r="AL44" s="80">
        <v>0.14312371153154776</v>
      </c>
      <c r="AM44" s="80">
        <v>0.15930692410077354</v>
      </c>
      <c r="AN44" s="560">
        <v>0.15925728911973344</v>
      </c>
      <c r="AO44" s="763">
        <v>0.13952588512444664</v>
      </c>
      <c r="AP44" s="764">
        <v>0.15807886507772259</v>
      </c>
      <c r="AQ44" s="560">
        <v>0.16839780002276131</v>
      </c>
      <c r="AR44" s="763">
        <v>0.12256515006418224</v>
      </c>
      <c r="AS44" s="560">
        <v>0.11749116607773853</v>
      </c>
      <c r="AT44" s="765">
        <v>0.1402345741968383</v>
      </c>
      <c r="AU44" s="80">
        <v>7.5074666783545491E-2</v>
      </c>
      <c r="AV44" s="80">
        <v>7.5059468557047454E-2</v>
      </c>
      <c r="AW44" s="560">
        <v>6.7677128428332539E-2</v>
      </c>
      <c r="AX44" s="560">
        <v>0.1291161622632806</v>
      </c>
      <c r="AY44" s="560">
        <v>0.14768242312987612</v>
      </c>
      <c r="AZ44" s="627">
        <v>0.12656742232380011</v>
      </c>
      <c r="BA44" s="80">
        <v>7.5224198943235246E-2</v>
      </c>
      <c r="BB44" s="560">
        <v>7.5133427215601803E-2</v>
      </c>
      <c r="BC44" s="560">
        <v>7.5635661409719987E-2</v>
      </c>
      <c r="BD44" s="628">
        <v>0.10978774438344552</v>
      </c>
      <c r="BE44" s="80">
        <v>0.18334918465548242</v>
      </c>
      <c r="BF44" s="80">
        <v>0.21394492067032778</v>
      </c>
      <c r="BG44" s="560">
        <v>0.20273577487455763</v>
      </c>
      <c r="BH44" s="560">
        <v>0.23677202863907612</v>
      </c>
      <c r="BI44" s="560">
        <v>0.21099268595088325</v>
      </c>
      <c r="BJ44" s="627">
        <v>0.24373638469123346</v>
      </c>
      <c r="BK44" s="560">
        <v>0.10422242876709618</v>
      </c>
      <c r="BL44" s="560">
        <v>0.12456235169885552</v>
      </c>
      <c r="BM44" s="560">
        <v>6.9161833063187364E-2</v>
      </c>
      <c r="BN44" s="628">
        <v>0.16373143304818505</v>
      </c>
      <c r="BO44" s="560">
        <v>0.12516924578846747</v>
      </c>
      <c r="BP44" s="560">
        <v>0.28605732533611639</v>
      </c>
      <c r="BQ44" s="560">
        <v>0.13623534322405176</v>
      </c>
      <c r="BR44" s="80">
        <v>0.11115425016332822</v>
      </c>
      <c r="BS44" s="560">
        <v>0.10109161396963449</v>
      </c>
      <c r="BT44" s="627">
        <v>9.8793504577398911E-2</v>
      </c>
      <c r="BU44" s="560">
        <v>0.10996533995281314</v>
      </c>
      <c r="BV44" s="560">
        <v>9.4033009604489459E-2</v>
      </c>
      <c r="BW44" s="560">
        <v>0.13093622345954462</v>
      </c>
      <c r="BX44" s="628">
        <v>0.13233649423762955</v>
      </c>
      <c r="BY44" s="560">
        <v>5.1485053420368784E-2</v>
      </c>
      <c r="BZ44" s="236">
        <f t="shared" si="72"/>
        <v>0</v>
      </c>
      <c r="CA44" s="237">
        <f t="shared" si="73"/>
        <v>0</v>
      </c>
      <c r="CB44" s="237">
        <f t="shared" si="74"/>
        <v>0</v>
      </c>
      <c r="CC44" s="237">
        <f t="shared" si="75"/>
        <v>0</v>
      </c>
      <c r="CD44" s="375">
        <f t="shared" si="76"/>
        <v>0</v>
      </c>
      <c r="CE44" s="458">
        <f t="shared" si="77"/>
        <v>0</v>
      </c>
      <c r="CF44" s="237">
        <f t="shared" si="78"/>
        <v>0</v>
      </c>
      <c r="CG44" s="375">
        <f t="shared" si="79"/>
        <v>0</v>
      </c>
      <c r="CH44" s="237">
        <f t="shared" si="80"/>
        <v>0</v>
      </c>
      <c r="CI44" s="459">
        <f t="shared" si="81"/>
        <v>0</v>
      </c>
      <c r="CJ44" s="375">
        <f t="shared" si="82"/>
        <v>0</v>
      </c>
      <c r="CK44" s="237">
        <f t="shared" si="83"/>
        <v>0</v>
      </c>
      <c r="CL44" s="375">
        <f t="shared" si="84"/>
        <v>0</v>
      </c>
      <c r="CM44" s="375">
        <f t="shared" si="85"/>
        <v>0</v>
      </c>
      <c r="CN44" s="375">
        <f t="shared" si="86"/>
        <v>0</v>
      </c>
      <c r="CO44" s="470">
        <f t="shared" si="87"/>
        <v>0</v>
      </c>
      <c r="CP44" s="237">
        <f t="shared" si="88"/>
        <v>0</v>
      </c>
      <c r="CQ44" s="375">
        <f t="shared" si="89"/>
        <v>0</v>
      </c>
      <c r="CR44" s="375">
        <f t="shared" si="90"/>
        <v>0</v>
      </c>
      <c r="CS44" s="471">
        <f t="shared" si="91"/>
        <v>0</v>
      </c>
      <c r="CT44" s="375">
        <f t="shared" si="92"/>
        <v>0</v>
      </c>
      <c r="CU44" s="375">
        <f t="shared" si="93"/>
        <v>0</v>
      </c>
      <c r="CV44" s="375">
        <f t="shared" si="94"/>
        <v>0</v>
      </c>
      <c r="CW44" s="375">
        <f t="shared" si="95"/>
        <v>0</v>
      </c>
      <c r="CX44" s="375">
        <f t="shared" si="96"/>
        <v>0</v>
      </c>
      <c r="CY44" s="458">
        <f t="shared" si="97"/>
        <v>0</v>
      </c>
      <c r="CZ44" s="375">
        <f t="shared" si="98"/>
        <v>0</v>
      </c>
      <c r="DA44" s="375">
        <f t="shared" si="99"/>
        <v>0</v>
      </c>
      <c r="DB44" s="237">
        <f t="shared" si="100"/>
        <v>0</v>
      </c>
      <c r="DC44" s="471">
        <f t="shared" si="101"/>
        <v>0</v>
      </c>
      <c r="DD44" s="237">
        <f t="shared" si="102"/>
        <v>0</v>
      </c>
      <c r="DE44" s="237">
        <f t="shared" si="103"/>
        <v>0</v>
      </c>
      <c r="DF44" s="237">
        <f t="shared" si="104"/>
        <v>0</v>
      </c>
      <c r="DG44" s="375">
        <f t="shared" si="105"/>
        <v>0</v>
      </c>
      <c r="DH44" s="375">
        <f t="shared" si="106"/>
        <v>0</v>
      </c>
      <c r="DI44" s="458">
        <f t="shared" si="107"/>
        <v>0</v>
      </c>
      <c r="DJ44" s="375">
        <f t="shared" si="108"/>
        <v>0</v>
      </c>
      <c r="DK44" s="375">
        <f t="shared" si="109"/>
        <v>0</v>
      </c>
      <c r="DL44" s="375">
        <f t="shared" si="110"/>
        <v>0</v>
      </c>
      <c r="DM44" s="459">
        <f t="shared" si="111"/>
        <v>0</v>
      </c>
      <c r="DN44" s="237">
        <f t="shared" si="112"/>
        <v>0</v>
      </c>
      <c r="DO44" s="237">
        <f t="shared" si="113"/>
        <v>0</v>
      </c>
      <c r="DP44" s="375">
        <f t="shared" si="114"/>
        <v>0</v>
      </c>
      <c r="DQ44" s="375">
        <f t="shared" si="115"/>
        <v>0</v>
      </c>
      <c r="DR44" s="375">
        <f t="shared" si="116"/>
        <v>0</v>
      </c>
      <c r="DS44" s="458">
        <f t="shared" si="117"/>
        <v>0</v>
      </c>
      <c r="DT44" s="237">
        <f t="shared" si="118"/>
        <v>0</v>
      </c>
      <c r="DU44" s="375">
        <f t="shared" si="119"/>
        <v>0</v>
      </c>
      <c r="DV44" s="375">
        <f t="shared" si="120"/>
        <v>0</v>
      </c>
      <c r="DW44" s="459">
        <f t="shared" si="121"/>
        <v>0</v>
      </c>
      <c r="DX44" s="237">
        <f t="shared" si="122"/>
        <v>0</v>
      </c>
      <c r="DY44" s="237">
        <f t="shared" si="123"/>
        <v>0</v>
      </c>
      <c r="DZ44" s="375">
        <f t="shared" si="124"/>
        <v>0</v>
      </c>
      <c r="EA44" s="375">
        <f t="shared" si="125"/>
        <v>0</v>
      </c>
      <c r="EB44" s="375">
        <f t="shared" si="126"/>
        <v>0</v>
      </c>
      <c r="EC44" s="458">
        <f t="shared" si="127"/>
        <v>0</v>
      </c>
      <c r="ED44" s="375">
        <f t="shared" si="128"/>
        <v>0</v>
      </c>
      <c r="EE44" s="375">
        <f t="shared" si="129"/>
        <v>0</v>
      </c>
      <c r="EF44" s="375">
        <f t="shared" si="130"/>
        <v>0</v>
      </c>
      <c r="EG44" s="459">
        <f t="shared" si="131"/>
        <v>0</v>
      </c>
      <c r="EH44" s="375">
        <f t="shared" si="132"/>
        <v>0</v>
      </c>
      <c r="EI44" s="375">
        <f t="shared" si="133"/>
        <v>0</v>
      </c>
      <c r="EJ44" s="375">
        <f t="shared" si="134"/>
        <v>0</v>
      </c>
      <c r="EK44" s="237">
        <f t="shared" si="135"/>
        <v>0</v>
      </c>
      <c r="EL44" s="375">
        <f t="shared" si="136"/>
        <v>0</v>
      </c>
      <c r="EM44" s="458">
        <f t="shared" si="137"/>
        <v>0</v>
      </c>
      <c r="EN44" s="375">
        <f t="shared" si="138"/>
        <v>0</v>
      </c>
      <c r="EO44" s="375">
        <f t="shared" si="139"/>
        <v>0</v>
      </c>
      <c r="EP44" s="375">
        <f t="shared" si="140"/>
        <v>0</v>
      </c>
      <c r="EQ44" s="459">
        <f t="shared" si="141"/>
        <v>0</v>
      </c>
      <c r="ER44" s="375">
        <f t="shared" si="70"/>
        <v>0</v>
      </c>
      <c r="ES44" s="236">
        <f>SUM(CD44:CE44,CG44,CI44:CJ44,CL44:CN44,CQ44:CR44,CT44:DA44,DG44:DM44,DP44:DS44,DU44:DW44,DZ44:EJ44,EL44:ER44)</f>
        <v>0</v>
      </c>
      <c r="ET44" s="228"/>
      <c r="EV44" s="347"/>
    </row>
    <row r="45" spans="2:152">
      <c r="B45" s="14">
        <v>35</v>
      </c>
      <c r="C45" s="402" t="s">
        <v>154</v>
      </c>
      <c r="D45" s="232">
        <f>①入力・結果!L65</f>
        <v>0</v>
      </c>
      <c r="E45" s="731" t="s">
        <v>423</v>
      </c>
      <c r="F45" s="732" t="s">
        <v>499</v>
      </c>
      <c r="G45" s="73">
        <v>3.2633976750450649E-4</v>
      </c>
      <c r="H45" s="79">
        <v>2.6148028050801441E-4</v>
      </c>
      <c r="I45" s="80">
        <v>2.2353079506922971E-4</v>
      </c>
      <c r="J45" s="80">
        <v>1.6918449710396269E-4</v>
      </c>
      <c r="K45" s="560">
        <v>1.6946723557708027E-4</v>
      </c>
      <c r="L45" s="627">
        <v>1.5632091170389794E-4</v>
      </c>
      <c r="M45" s="80">
        <v>3.0046918947169472E-4</v>
      </c>
      <c r="N45" s="560">
        <v>2.9390546931359711E-4</v>
      </c>
      <c r="O45" s="80">
        <v>2.9929271995097204E-4</v>
      </c>
      <c r="P45" s="628">
        <v>2.9897425797455331E-4</v>
      </c>
      <c r="Q45" s="560">
        <v>3.2225044546385108E-4</v>
      </c>
      <c r="R45" s="80">
        <v>3.0287525072553108E-4</v>
      </c>
      <c r="S45" s="560">
        <v>2.6361489396974135E-4</v>
      </c>
      <c r="T45" s="560">
        <v>3.1907728904308777E-4</v>
      </c>
      <c r="U45" s="560">
        <v>2.841492099073358E-4</v>
      </c>
      <c r="V45" s="432">
        <v>3.0115786293808604E-4</v>
      </c>
      <c r="W45" s="80">
        <v>2.2569282996866421E-4</v>
      </c>
      <c r="X45" s="560">
        <v>2.9813479419382488E-4</v>
      </c>
      <c r="Y45" s="560">
        <v>2.1654217453063893E-4</v>
      </c>
      <c r="Z45" s="433">
        <v>3.062832127632955E-4</v>
      </c>
      <c r="AA45" s="560">
        <v>3.3785305644398397E-4</v>
      </c>
      <c r="AB45" s="560">
        <v>3.0440297155281753E-4</v>
      </c>
      <c r="AC45" s="560">
        <v>3.4985179443478877E-4</v>
      </c>
      <c r="AD45" s="560">
        <v>3.006786747229461E-4</v>
      </c>
      <c r="AE45" s="560">
        <v>3.2295720323992643E-4</v>
      </c>
      <c r="AF45" s="627">
        <v>2.910591384649501E-4</v>
      </c>
      <c r="AG45" s="560">
        <v>3.0366966508274355E-4</v>
      </c>
      <c r="AH45" s="560">
        <v>3.6893423182622441E-4</v>
      </c>
      <c r="AI45" s="80">
        <v>4.9524471638228698E-4</v>
      </c>
      <c r="AJ45" s="433">
        <v>5.0638907585885424E-4</v>
      </c>
      <c r="AK45" s="80">
        <v>6.4101187917399395E-4</v>
      </c>
      <c r="AL45" s="80">
        <v>6.4341792400106953E-4</v>
      </c>
      <c r="AM45" s="80">
        <v>6.5667480047147848E-4</v>
      </c>
      <c r="AN45" s="560">
        <v>6.2583937546080198E-4</v>
      </c>
      <c r="AO45" s="763">
        <v>6.7145409643901718E-4</v>
      </c>
      <c r="AP45" s="764">
        <v>5.4432723138726899E-4</v>
      </c>
      <c r="AQ45" s="560">
        <v>7.1692783573279516E-4</v>
      </c>
      <c r="AR45" s="763">
        <v>5.9597791316041483E-4</v>
      </c>
      <c r="AS45" s="560">
        <v>7.7296819787985873E-4</v>
      </c>
      <c r="AT45" s="765">
        <v>1.0927369417935455E-3</v>
      </c>
      <c r="AU45" s="80">
        <v>5.8767387588363519E-4</v>
      </c>
      <c r="AV45" s="80">
        <v>5.8433892840320772E-4</v>
      </c>
      <c r="AW45" s="560">
        <v>5.8633929574753807E-4</v>
      </c>
      <c r="AX45" s="560">
        <v>5.1251825846295774E-4</v>
      </c>
      <c r="AY45" s="560">
        <v>7.3428178063331812E-4</v>
      </c>
      <c r="AZ45" s="627">
        <v>6.1770337883748226E-4</v>
      </c>
      <c r="BA45" s="80">
        <v>6.2048572398080374E-4</v>
      </c>
      <c r="BB45" s="560">
        <v>6.3903056696211968E-4</v>
      </c>
      <c r="BC45" s="560">
        <v>5.3642313056539005E-4</v>
      </c>
      <c r="BD45" s="628">
        <v>4.9626252287460063E-4</v>
      </c>
      <c r="BE45" s="80">
        <v>4.6864540630653904E-4</v>
      </c>
      <c r="BF45" s="80">
        <v>3.8151181358854795E-4</v>
      </c>
      <c r="BG45" s="560">
        <v>3.975824269926525E-4</v>
      </c>
      <c r="BH45" s="560">
        <v>3.4634885846822957E-4</v>
      </c>
      <c r="BI45" s="560">
        <v>3.4693390056078172E-4</v>
      </c>
      <c r="BJ45" s="627">
        <v>3.5543121832649221E-4</v>
      </c>
      <c r="BK45" s="560">
        <v>6.8956563383720923E-4</v>
      </c>
      <c r="BL45" s="560">
        <v>4.1315247822836226E-4</v>
      </c>
      <c r="BM45" s="560">
        <v>3.6168303170754578E-4</v>
      </c>
      <c r="BN45" s="628">
        <v>6.1527139205647043E-4</v>
      </c>
      <c r="BO45" s="560">
        <v>4.8812519248984525E-4</v>
      </c>
      <c r="BP45" s="560">
        <v>3.9461215194200067E-4</v>
      </c>
      <c r="BQ45" s="560">
        <v>3.7268253576510074E-5</v>
      </c>
      <c r="BR45" s="80">
        <v>4.7952312428744062E-4</v>
      </c>
      <c r="BS45" s="560">
        <v>3.7673326632956205E-4</v>
      </c>
      <c r="BT45" s="627">
        <v>2.4099214100155672E-4</v>
      </c>
      <c r="BU45" s="560">
        <v>9.3758885959991086E-5</v>
      </c>
      <c r="BV45" s="560">
        <v>8.6465836104855371E-4</v>
      </c>
      <c r="BW45" s="560">
        <v>6.0578775580463848E-4</v>
      </c>
      <c r="BX45" s="641">
        <v>6.1115499573790243E-4</v>
      </c>
      <c r="BY45" s="560">
        <v>1.4818437389896904E-4</v>
      </c>
      <c r="BZ45" s="236">
        <f t="shared" si="72"/>
        <v>0</v>
      </c>
      <c r="CA45" s="237">
        <f t="shared" si="0"/>
        <v>0</v>
      </c>
      <c r="CB45" s="237">
        <f t="shared" si="1"/>
        <v>0</v>
      </c>
      <c r="CC45" s="237">
        <f t="shared" si="2"/>
        <v>0</v>
      </c>
      <c r="CD45" s="375">
        <f t="shared" si="3"/>
        <v>0</v>
      </c>
      <c r="CE45" s="458">
        <f t="shared" si="4"/>
        <v>0</v>
      </c>
      <c r="CF45" s="237">
        <f t="shared" si="5"/>
        <v>0</v>
      </c>
      <c r="CG45" s="375">
        <f t="shared" si="6"/>
        <v>0</v>
      </c>
      <c r="CH45" s="237">
        <f t="shared" si="7"/>
        <v>0</v>
      </c>
      <c r="CI45" s="459">
        <f t="shared" si="8"/>
        <v>0</v>
      </c>
      <c r="CJ45" s="375">
        <f t="shared" si="9"/>
        <v>0</v>
      </c>
      <c r="CK45" s="237">
        <f t="shared" si="10"/>
        <v>0</v>
      </c>
      <c r="CL45" s="375">
        <f t="shared" si="11"/>
        <v>0</v>
      </c>
      <c r="CM45" s="375">
        <f t="shared" si="12"/>
        <v>0</v>
      </c>
      <c r="CN45" s="375">
        <f t="shared" si="13"/>
        <v>0</v>
      </c>
      <c r="CO45" s="470">
        <f t="shared" si="14"/>
        <v>0</v>
      </c>
      <c r="CP45" s="237">
        <f t="shared" si="15"/>
        <v>0</v>
      </c>
      <c r="CQ45" s="375">
        <f t="shared" si="16"/>
        <v>0</v>
      </c>
      <c r="CR45" s="375">
        <f t="shared" si="17"/>
        <v>0</v>
      </c>
      <c r="CS45" s="471">
        <f t="shared" si="18"/>
        <v>0</v>
      </c>
      <c r="CT45" s="375">
        <f t="shared" si="19"/>
        <v>0</v>
      </c>
      <c r="CU45" s="375">
        <f t="shared" si="20"/>
        <v>0</v>
      </c>
      <c r="CV45" s="375">
        <f t="shared" si="21"/>
        <v>0</v>
      </c>
      <c r="CW45" s="375">
        <f t="shared" si="22"/>
        <v>0</v>
      </c>
      <c r="CX45" s="375">
        <f t="shared" si="23"/>
        <v>0</v>
      </c>
      <c r="CY45" s="458">
        <f t="shared" si="24"/>
        <v>0</v>
      </c>
      <c r="CZ45" s="375">
        <f t="shared" si="25"/>
        <v>0</v>
      </c>
      <c r="DA45" s="375">
        <f t="shared" si="26"/>
        <v>0</v>
      </c>
      <c r="DB45" s="237">
        <f t="shared" si="27"/>
        <v>0</v>
      </c>
      <c r="DC45" s="471">
        <f t="shared" si="28"/>
        <v>0</v>
      </c>
      <c r="DD45" s="237">
        <f t="shared" si="29"/>
        <v>0</v>
      </c>
      <c r="DE45" s="237">
        <f t="shared" si="30"/>
        <v>0</v>
      </c>
      <c r="DF45" s="237">
        <f t="shared" si="31"/>
        <v>0</v>
      </c>
      <c r="DG45" s="375">
        <f t="shared" si="32"/>
        <v>0</v>
      </c>
      <c r="DH45" s="375">
        <f t="shared" si="33"/>
        <v>0</v>
      </c>
      <c r="DI45" s="458">
        <f t="shared" si="34"/>
        <v>0</v>
      </c>
      <c r="DJ45" s="375">
        <f t="shared" si="35"/>
        <v>0</v>
      </c>
      <c r="DK45" s="375">
        <f t="shared" si="36"/>
        <v>0</v>
      </c>
      <c r="DL45" s="375">
        <f t="shared" si="37"/>
        <v>0</v>
      </c>
      <c r="DM45" s="459">
        <f t="shared" si="38"/>
        <v>0</v>
      </c>
      <c r="DN45" s="237">
        <f t="shared" si="39"/>
        <v>0</v>
      </c>
      <c r="DO45" s="237">
        <f t="shared" si="69"/>
        <v>0</v>
      </c>
      <c r="DP45" s="375">
        <f t="shared" si="40"/>
        <v>0</v>
      </c>
      <c r="DQ45" s="375">
        <f t="shared" si="41"/>
        <v>0</v>
      </c>
      <c r="DR45" s="375">
        <f t="shared" si="42"/>
        <v>0</v>
      </c>
      <c r="DS45" s="458">
        <f t="shared" si="43"/>
        <v>0</v>
      </c>
      <c r="DT45" s="237">
        <f t="shared" si="44"/>
        <v>0</v>
      </c>
      <c r="DU45" s="375">
        <f t="shared" si="45"/>
        <v>0</v>
      </c>
      <c r="DV45" s="375">
        <f t="shared" si="46"/>
        <v>0</v>
      </c>
      <c r="DW45" s="459">
        <f t="shared" si="47"/>
        <v>0</v>
      </c>
      <c r="DX45" s="237">
        <f t="shared" si="48"/>
        <v>0</v>
      </c>
      <c r="DY45" s="237">
        <f t="shared" si="49"/>
        <v>0</v>
      </c>
      <c r="DZ45" s="375">
        <f t="shared" si="50"/>
        <v>0</v>
      </c>
      <c r="EA45" s="375">
        <f t="shared" si="51"/>
        <v>0</v>
      </c>
      <c r="EB45" s="375">
        <f t="shared" si="52"/>
        <v>0</v>
      </c>
      <c r="EC45" s="458">
        <f t="shared" si="53"/>
        <v>0</v>
      </c>
      <c r="ED45" s="375">
        <f t="shared" si="54"/>
        <v>0</v>
      </c>
      <c r="EE45" s="375">
        <f t="shared" si="55"/>
        <v>0</v>
      </c>
      <c r="EF45" s="375">
        <f t="shared" si="56"/>
        <v>0</v>
      </c>
      <c r="EG45" s="459">
        <f t="shared" si="57"/>
        <v>0</v>
      </c>
      <c r="EH45" s="375">
        <f t="shared" si="58"/>
        <v>0</v>
      </c>
      <c r="EI45" s="375">
        <f t="shared" si="59"/>
        <v>0</v>
      </c>
      <c r="EJ45" s="375">
        <f t="shared" si="60"/>
        <v>0</v>
      </c>
      <c r="EK45" s="237">
        <f t="shared" si="61"/>
        <v>0</v>
      </c>
      <c r="EL45" s="375">
        <f t="shared" si="62"/>
        <v>0</v>
      </c>
      <c r="EM45" s="458">
        <f t="shared" si="63"/>
        <v>0</v>
      </c>
      <c r="EN45" s="375">
        <f t="shared" si="64"/>
        <v>0</v>
      </c>
      <c r="EO45" s="375">
        <f t="shared" si="65"/>
        <v>0</v>
      </c>
      <c r="EP45" s="375">
        <f t="shared" si="66"/>
        <v>0</v>
      </c>
      <c r="EQ45" s="463">
        <f t="shared" si="67"/>
        <v>0</v>
      </c>
      <c r="ER45" s="375">
        <f t="shared" si="70"/>
        <v>0</v>
      </c>
      <c r="ES45" s="341">
        <f t="shared" si="71"/>
        <v>0</v>
      </c>
      <c r="ET45" s="228"/>
      <c r="EV45" s="347"/>
    </row>
    <row r="46" spans="2:152">
      <c r="B46" s="404">
        <v>36</v>
      </c>
      <c r="C46" s="405" t="s">
        <v>155</v>
      </c>
      <c r="D46" s="406">
        <f>①入力・結果!L66</f>
        <v>0</v>
      </c>
      <c r="E46" s="733" t="s">
        <v>424</v>
      </c>
      <c r="F46" s="734" t="s">
        <v>66</v>
      </c>
      <c r="G46" s="414">
        <v>7.8535485914171994E-4</v>
      </c>
      <c r="H46" s="415">
        <v>5.7493825374963826E-4</v>
      </c>
      <c r="I46" s="416">
        <v>7.6777139733758741E-4</v>
      </c>
      <c r="J46" s="416">
        <v>1.1350544530064574E-3</v>
      </c>
      <c r="K46" s="576">
        <v>1.1370597578713318E-3</v>
      </c>
      <c r="L46" s="634">
        <v>1.043820281377641E-3</v>
      </c>
      <c r="M46" s="416">
        <v>2.4780647511870988E-4</v>
      </c>
      <c r="N46" s="576">
        <v>2.4046811125657947E-4</v>
      </c>
      <c r="O46" s="416">
        <v>2.4690352633737031E-4</v>
      </c>
      <c r="P46" s="635">
        <v>2.4664718907663235E-4</v>
      </c>
      <c r="Q46" s="576">
        <v>2.6538271979375974E-4</v>
      </c>
      <c r="R46" s="416">
        <v>2.5008048225043855E-4</v>
      </c>
      <c r="S46" s="576">
        <v>2.1741434554205472E-4</v>
      </c>
      <c r="T46" s="576">
        <v>2.6356120536072278E-4</v>
      </c>
      <c r="U46" s="576">
        <v>2.2100494103903894E-4</v>
      </c>
      <c r="V46" s="434">
        <v>3.7332411164743318E-4</v>
      </c>
      <c r="W46" s="416">
        <v>2.0166072307385274E-3</v>
      </c>
      <c r="X46" s="576">
        <v>2.7391134216557659E-3</v>
      </c>
      <c r="Y46" s="576">
        <v>1.9253423778919855E-3</v>
      </c>
      <c r="Z46" s="435">
        <v>2.6171744408504029E-4</v>
      </c>
      <c r="AA46" s="576">
        <v>2.928059822514528E-4</v>
      </c>
      <c r="AB46" s="576">
        <v>2.5850093615993234E-4</v>
      </c>
      <c r="AC46" s="576">
        <v>2.9849740259115003E-4</v>
      </c>
      <c r="AD46" s="576">
        <v>2.5772457833395378E-4</v>
      </c>
      <c r="AE46" s="576">
        <v>2.7611608215932635E-4</v>
      </c>
      <c r="AF46" s="634">
        <v>2.4873676373917932E-4</v>
      </c>
      <c r="AG46" s="576">
        <v>2.5938092930470635E-4</v>
      </c>
      <c r="AH46" s="576">
        <v>3.1622934156533522E-4</v>
      </c>
      <c r="AI46" s="416">
        <v>1.4166549505098467E-3</v>
      </c>
      <c r="AJ46" s="435">
        <v>2.1351276396344042E-3</v>
      </c>
      <c r="AK46" s="416">
        <v>2.6725732620624591E-3</v>
      </c>
      <c r="AL46" s="416">
        <v>2.6625197373260075E-3</v>
      </c>
      <c r="AM46" s="416">
        <v>2.7815612863508429E-3</v>
      </c>
      <c r="AN46" s="576">
        <v>2.6756826060508813E-3</v>
      </c>
      <c r="AO46" s="766">
        <v>2.5037271392641318E-3</v>
      </c>
      <c r="AP46" s="767">
        <v>2.4438024659157597E-3</v>
      </c>
      <c r="AQ46" s="576">
        <v>3.2222418600894613E-3</v>
      </c>
      <c r="AR46" s="766">
        <v>1.635118889952933E-3</v>
      </c>
      <c r="AS46" s="576">
        <v>1.2146643109540636E-3</v>
      </c>
      <c r="AT46" s="768">
        <v>8.0134042398193343E-4</v>
      </c>
      <c r="AU46" s="416">
        <v>2.1619600578550173E-3</v>
      </c>
      <c r="AV46" s="416">
        <v>2.0811531480397546E-3</v>
      </c>
      <c r="AW46" s="576">
        <v>2.019365885733931E-3</v>
      </c>
      <c r="AX46" s="576">
        <v>2.5754042487763627E-3</v>
      </c>
      <c r="AY46" s="576">
        <v>2.1569527306103719E-3</v>
      </c>
      <c r="AZ46" s="634">
        <v>3.0267465563036632E-3</v>
      </c>
      <c r="BA46" s="416">
        <v>2.9570022783460179E-3</v>
      </c>
      <c r="BB46" s="576">
        <v>2.863803651941351E-3</v>
      </c>
      <c r="BC46" s="576">
        <v>3.3794657225619568E-3</v>
      </c>
      <c r="BD46" s="635">
        <v>3.277400411484342E-3</v>
      </c>
      <c r="BE46" s="416">
        <v>2.0177195566795018E-3</v>
      </c>
      <c r="BF46" s="416">
        <v>1.4105314964114875E-3</v>
      </c>
      <c r="BG46" s="576">
        <v>1.5801352867656703E-3</v>
      </c>
      <c r="BH46" s="576">
        <v>1.0447244255435122E-3</v>
      </c>
      <c r="BI46" s="576">
        <v>1.3991104842287262E-3</v>
      </c>
      <c r="BJ46" s="634">
        <v>9.9062120204544929E-4</v>
      </c>
      <c r="BK46" s="576">
        <v>1.4676914425936611E-3</v>
      </c>
      <c r="BL46" s="576">
        <v>1.4416649920053124E-3</v>
      </c>
      <c r="BM46" s="576">
        <v>1.7749259889351784E-3</v>
      </c>
      <c r="BN46" s="635">
        <v>7.2210308070936246E-4</v>
      </c>
      <c r="BO46" s="576">
        <v>2.1791303236153806E-3</v>
      </c>
      <c r="BP46" s="576">
        <v>5.0291446517571762E-3</v>
      </c>
      <c r="BQ46" s="576">
        <v>9.4412909060492169E-5</v>
      </c>
      <c r="BR46" s="416">
        <v>4.0308978568775062E-4</v>
      </c>
      <c r="BS46" s="576">
        <v>1.1986375030796966E-3</v>
      </c>
      <c r="BT46" s="634">
        <v>3.5796250892313841E-4</v>
      </c>
      <c r="BU46" s="576">
        <v>3.8579476026160265E-4</v>
      </c>
      <c r="BV46" s="576">
        <v>1.5046750890795909E-4</v>
      </c>
      <c r="BW46" s="576">
        <v>1.6386062247174645E-4</v>
      </c>
      <c r="BX46" s="635">
        <v>1.8567193984665169E-4</v>
      </c>
      <c r="BY46" s="576">
        <v>2.2933295960554731E-5</v>
      </c>
      <c r="BZ46" s="417">
        <f t="shared" si="72"/>
        <v>0</v>
      </c>
      <c r="CA46" s="418">
        <f>$D$12*H46</f>
        <v>0</v>
      </c>
      <c r="CB46" s="418">
        <f>$D$13*I46</f>
        <v>0</v>
      </c>
      <c r="CC46" s="418">
        <f>+$D$14*J46</f>
        <v>0</v>
      </c>
      <c r="CD46" s="419">
        <f>+$D$15*K46</f>
        <v>0</v>
      </c>
      <c r="CE46" s="460">
        <f>+$D$16*L46</f>
        <v>0</v>
      </c>
      <c r="CF46" s="418">
        <f>+$D$17*M46</f>
        <v>0</v>
      </c>
      <c r="CG46" s="419">
        <f>+$D$18*N46</f>
        <v>0</v>
      </c>
      <c r="CH46" s="418">
        <f>+$D$19*O46</f>
        <v>0</v>
      </c>
      <c r="CI46" s="461">
        <f>+$D$20*P46</f>
        <v>0</v>
      </c>
      <c r="CJ46" s="419">
        <f>+$D$21*Q46</f>
        <v>0</v>
      </c>
      <c r="CK46" s="418">
        <f>+$D$22*R46</f>
        <v>0</v>
      </c>
      <c r="CL46" s="419">
        <f>+$D$23*S46</f>
        <v>0</v>
      </c>
      <c r="CM46" s="419">
        <f>+$D$24*T46</f>
        <v>0</v>
      </c>
      <c r="CN46" s="419">
        <f>+$D$25*U46</f>
        <v>0</v>
      </c>
      <c r="CO46" s="472">
        <f>+$D$26*V46</f>
        <v>0</v>
      </c>
      <c r="CP46" s="418">
        <f>+$D$27*W46</f>
        <v>0</v>
      </c>
      <c r="CQ46" s="419">
        <f>+$D$28*X46</f>
        <v>0</v>
      </c>
      <c r="CR46" s="419">
        <f>+$D$29*Y46</f>
        <v>0</v>
      </c>
      <c r="CS46" s="473">
        <f>+$D$30*Z46</f>
        <v>0</v>
      </c>
      <c r="CT46" s="419">
        <f>+$D$31*AA46</f>
        <v>0</v>
      </c>
      <c r="CU46" s="419">
        <f>+$D$32*AB46</f>
        <v>0</v>
      </c>
      <c r="CV46" s="419">
        <f>+$D$33*AC46</f>
        <v>0</v>
      </c>
      <c r="CW46" s="419">
        <f>+$D$34*AD46</f>
        <v>0</v>
      </c>
      <c r="CX46" s="419">
        <f>+$D$35*AE46</f>
        <v>0</v>
      </c>
      <c r="CY46" s="460">
        <f>+$D$36*AF46</f>
        <v>0</v>
      </c>
      <c r="CZ46" s="419">
        <f>+$D$37*AG46</f>
        <v>0</v>
      </c>
      <c r="DA46" s="419">
        <f>+$D$38*AH46</f>
        <v>0</v>
      </c>
      <c r="DB46" s="418">
        <f>+$D$39*AI46</f>
        <v>0</v>
      </c>
      <c r="DC46" s="473">
        <f>+$D$40*AJ46</f>
        <v>0</v>
      </c>
      <c r="DD46" s="418">
        <f>+$D$41*AK46</f>
        <v>0</v>
      </c>
      <c r="DE46" s="418">
        <f>+$D$42*AL46</f>
        <v>0</v>
      </c>
      <c r="DF46" s="418">
        <f>+$D$43*AM46</f>
        <v>0</v>
      </c>
      <c r="DG46" s="419">
        <f>+$D$44*AN46</f>
        <v>0</v>
      </c>
      <c r="DH46" s="419">
        <f>+$D$45*AO46</f>
        <v>0</v>
      </c>
      <c r="DI46" s="460">
        <f>+$D$46*AP46</f>
        <v>0</v>
      </c>
      <c r="DJ46" s="419">
        <f>+$D$47*AQ46</f>
        <v>0</v>
      </c>
      <c r="DK46" s="419">
        <f>+$D$48*AR46</f>
        <v>0</v>
      </c>
      <c r="DL46" s="419">
        <f>+$D$49*AS46</f>
        <v>0</v>
      </c>
      <c r="DM46" s="461">
        <f>+$D$50*AT46</f>
        <v>0</v>
      </c>
      <c r="DN46" s="418">
        <f>+$D$51*AU46</f>
        <v>0</v>
      </c>
      <c r="DO46" s="418">
        <f>+$D$52*AV46</f>
        <v>0</v>
      </c>
      <c r="DP46" s="419">
        <f>$D$53*AW46</f>
        <v>0</v>
      </c>
      <c r="DQ46" s="419">
        <f>+$D$54*AX46</f>
        <v>0</v>
      </c>
      <c r="DR46" s="419">
        <f>+$D$55*AY46</f>
        <v>0</v>
      </c>
      <c r="DS46" s="460">
        <f>+$D$56*AZ46</f>
        <v>0</v>
      </c>
      <c r="DT46" s="418">
        <f>+$D$57*BA46</f>
        <v>0</v>
      </c>
      <c r="DU46" s="419">
        <f>+$D$58*BB46</f>
        <v>0</v>
      </c>
      <c r="DV46" s="419">
        <f>+$D$59*BC46</f>
        <v>0</v>
      </c>
      <c r="DW46" s="461">
        <f>+$D$60*BD46</f>
        <v>0</v>
      </c>
      <c r="DX46" s="418">
        <f>+$D$61*BE46</f>
        <v>0</v>
      </c>
      <c r="DY46" s="418">
        <f>+$D$62*BF46</f>
        <v>0</v>
      </c>
      <c r="DZ46" s="419">
        <f>+$D$63*BG46</f>
        <v>0</v>
      </c>
      <c r="EA46" s="419">
        <f>+$D$64*BH46</f>
        <v>0</v>
      </c>
      <c r="EB46" s="419">
        <f>+$D$65*BI46</f>
        <v>0</v>
      </c>
      <c r="EC46" s="460">
        <f>+$D$66*BJ46</f>
        <v>0</v>
      </c>
      <c r="ED46" s="419">
        <f>+$D$67*BK46</f>
        <v>0</v>
      </c>
      <c r="EE46" s="419">
        <f>+$D$68*BL46</f>
        <v>0</v>
      </c>
      <c r="EF46" s="419">
        <f>+$D$69*BM46</f>
        <v>0</v>
      </c>
      <c r="EG46" s="461">
        <f>+$D$70*BN46</f>
        <v>0</v>
      </c>
      <c r="EH46" s="419">
        <f>+$D$71*BO46</f>
        <v>0</v>
      </c>
      <c r="EI46" s="419">
        <f>+$D$72*BP46</f>
        <v>0</v>
      </c>
      <c r="EJ46" s="419">
        <f>+$D$73*BQ46</f>
        <v>0</v>
      </c>
      <c r="EK46" s="418">
        <f>+$D$74*BR46</f>
        <v>0</v>
      </c>
      <c r="EL46" s="419">
        <f>+$D$75*BS46</f>
        <v>0</v>
      </c>
      <c r="EM46" s="460">
        <f>+$D$76*BT46</f>
        <v>0</v>
      </c>
      <c r="EN46" s="419">
        <f>+$D$77*BU46</f>
        <v>0</v>
      </c>
      <c r="EO46" s="419">
        <f>+$D$78*BV46</f>
        <v>0</v>
      </c>
      <c r="EP46" s="419">
        <f>+$D$79*BW46</f>
        <v>0</v>
      </c>
      <c r="EQ46" s="461">
        <f>+$D$80*BX46</f>
        <v>0</v>
      </c>
      <c r="ER46" s="419">
        <f t="shared" si="70"/>
        <v>0</v>
      </c>
      <c r="ES46" s="420">
        <f t="shared" si="71"/>
        <v>0</v>
      </c>
      <c r="ET46" s="228"/>
    </row>
    <row r="47" spans="2:152" ht="11.5" thickBot="1">
      <c r="B47" s="14">
        <v>37</v>
      </c>
      <c r="C47" s="402" t="s">
        <v>156</v>
      </c>
      <c r="D47" s="232">
        <f>①入力・結果!L67</f>
        <v>0</v>
      </c>
      <c r="E47" s="731" t="s">
        <v>425</v>
      </c>
      <c r="F47" s="737" t="s">
        <v>67</v>
      </c>
      <c r="G47" s="73">
        <v>1.4467776885724733E-2</v>
      </c>
      <c r="H47" s="79">
        <v>1.4501224009691761E-2</v>
      </c>
      <c r="I47" s="80">
        <v>1.1517905661996269E-2</v>
      </c>
      <c r="J47" s="80">
        <v>9.1793434838970522E-3</v>
      </c>
      <c r="K47" s="560">
        <v>9.2254903992765556E-3</v>
      </c>
      <c r="L47" s="627">
        <v>7.0798245171700873E-3</v>
      </c>
      <c r="M47" s="80">
        <v>1.4828622784039727E-2</v>
      </c>
      <c r="N47" s="560">
        <v>2.2296737649290618E-2</v>
      </c>
      <c r="O47" s="80">
        <v>1.7968974704578117E-2</v>
      </c>
      <c r="P47" s="628">
        <v>1.800945200411359E-2</v>
      </c>
      <c r="Q47" s="560">
        <v>1.5050991394017514E-2</v>
      </c>
      <c r="R47" s="80">
        <v>9.9234317075852594E-3</v>
      </c>
      <c r="S47" s="560">
        <v>1.542147129722987E-2</v>
      </c>
      <c r="T47" s="560">
        <v>7.6544903259018419E-3</v>
      </c>
      <c r="U47" s="560">
        <v>9.9294362795396777E-3</v>
      </c>
      <c r="V47" s="432">
        <v>1.7620393038920733E-2</v>
      </c>
      <c r="W47" s="80">
        <v>1.0583530901632407E-2</v>
      </c>
      <c r="X47" s="560">
        <v>1.1478189576462258E-2</v>
      </c>
      <c r="Y47" s="560">
        <v>1.0470520254342907E-2</v>
      </c>
      <c r="Z47" s="433">
        <v>1.8098314782359022E-2</v>
      </c>
      <c r="AA47" s="560">
        <v>2.0181089238253975E-2</v>
      </c>
      <c r="AB47" s="560">
        <v>1.5171830645648367E-2</v>
      </c>
      <c r="AC47" s="560">
        <v>2.40081781869011E-2</v>
      </c>
      <c r="AD47" s="560">
        <v>1.3784174074543767E-2</v>
      </c>
      <c r="AE47" s="560">
        <v>2.6387575762431694E-2</v>
      </c>
      <c r="AF47" s="627">
        <v>1.6133487244877755E-2</v>
      </c>
      <c r="AG47" s="560">
        <v>1.5250946328403722E-2</v>
      </c>
      <c r="AH47" s="560">
        <v>4.6049015547942627E-2</v>
      </c>
      <c r="AI47" s="80">
        <v>1.3008454452563956E-2</v>
      </c>
      <c r="AJ47" s="433">
        <v>1.2010925351878737E-2</v>
      </c>
      <c r="AK47" s="80">
        <v>1.4205546747464817E-2</v>
      </c>
      <c r="AL47" s="80">
        <v>1.4328250377561212E-2</v>
      </c>
      <c r="AM47" s="80">
        <v>1.1595298574311571E-2</v>
      </c>
      <c r="AN47" s="560">
        <v>1.2360972594633052E-2</v>
      </c>
      <c r="AO47" s="763">
        <v>8.0574491572682067E-3</v>
      </c>
      <c r="AP47" s="764">
        <v>1.6054818288260959E-2</v>
      </c>
      <c r="AQ47" s="560">
        <v>1.1366479139602684E-2</v>
      </c>
      <c r="AR47" s="763">
        <v>5.7789482263289798E-3</v>
      </c>
      <c r="AS47" s="560">
        <v>6.2941696113074201E-3</v>
      </c>
      <c r="AT47" s="765">
        <v>1.318569243097545E-2</v>
      </c>
      <c r="AU47" s="80">
        <v>2.5820082345901087E-2</v>
      </c>
      <c r="AV47" s="80">
        <v>2.7179150629371457E-2</v>
      </c>
      <c r="AW47" s="560">
        <v>2.8699472739673142E-2</v>
      </c>
      <c r="AX47" s="560">
        <v>1.9334751300515082E-2</v>
      </c>
      <c r="AY47" s="560">
        <v>4.9564020192748972E-3</v>
      </c>
      <c r="AZ47" s="627">
        <v>1.0500957440237197E-2</v>
      </c>
      <c r="BA47" s="80">
        <v>1.2448494837364875E-2</v>
      </c>
      <c r="BB47" s="560">
        <v>1.243742825698496E-2</v>
      </c>
      <c r="BC47" s="560">
        <v>1.2498658942173587E-2</v>
      </c>
      <c r="BD47" s="628">
        <v>6.823609689525759E-3</v>
      </c>
      <c r="BE47" s="80">
        <v>1.2255036337665007E-2</v>
      </c>
      <c r="BF47" s="80">
        <v>8.0307794171278445E-3</v>
      </c>
      <c r="BG47" s="560">
        <v>8.1969942768519363E-3</v>
      </c>
      <c r="BH47" s="560">
        <v>7.0916348233904716E-3</v>
      </c>
      <c r="BI47" s="560">
        <v>1.4451787562704037E-2</v>
      </c>
      <c r="BJ47" s="627">
        <v>5.2603820312320847E-3</v>
      </c>
      <c r="BK47" s="560">
        <v>1.0921275163341935E-2</v>
      </c>
      <c r="BL47" s="560">
        <v>3.5034331597926502E-2</v>
      </c>
      <c r="BM47" s="560">
        <v>4.3489035645872122E-2</v>
      </c>
      <c r="BN47" s="628">
        <v>6.3782474854985876E-3</v>
      </c>
      <c r="BO47" s="560">
        <v>6.4269817011162961E-3</v>
      </c>
      <c r="BP47" s="560">
        <v>4.7238243006195698E-3</v>
      </c>
      <c r="BQ47" s="560">
        <v>2.7330052622774049E-5</v>
      </c>
      <c r="BR47" s="80">
        <v>1.4415690611509409E-2</v>
      </c>
      <c r="BS47" s="560">
        <v>1.3177191081980549E-2</v>
      </c>
      <c r="BT47" s="627">
        <v>1.4947319781638721E-2</v>
      </c>
      <c r="BU47" s="560">
        <v>1.1098900254378617E-2</v>
      </c>
      <c r="BV47" s="560">
        <v>8.0171631858987225E-3</v>
      </c>
      <c r="BW47" s="560">
        <v>1.9822169845673088E-2</v>
      </c>
      <c r="BX47" s="628">
        <v>1.7528739182156892E-2</v>
      </c>
      <c r="BY47" s="560">
        <v>1.7596698389425985E-2</v>
      </c>
      <c r="BZ47" s="236">
        <f t="shared" si="72"/>
        <v>0</v>
      </c>
      <c r="CA47" s="237">
        <f>$D$12*H47</f>
        <v>0</v>
      </c>
      <c r="CB47" s="237">
        <f>$D$13*I47</f>
        <v>0</v>
      </c>
      <c r="CC47" s="237">
        <f>+$D$14*J47</f>
        <v>0</v>
      </c>
      <c r="CD47" s="375">
        <f>+$D$15*K47</f>
        <v>0</v>
      </c>
      <c r="CE47" s="458">
        <f>+$D$16*L47</f>
        <v>0</v>
      </c>
      <c r="CF47" s="237">
        <f>+$D$17*M47</f>
        <v>0</v>
      </c>
      <c r="CG47" s="375">
        <f>+$D$18*N47</f>
        <v>0</v>
      </c>
      <c r="CH47" s="237">
        <f>+$D$19*O47</f>
        <v>0</v>
      </c>
      <c r="CI47" s="459">
        <f>+$D$20*P47</f>
        <v>0</v>
      </c>
      <c r="CJ47" s="375">
        <f>+$D$21*Q47</f>
        <v>0</v>
      </c>
      <c r="CK47" s="237">
        <f>+$D$22*R47</f>
        <v>0</v>
      </c>
      <c r="CL47" s="375">
        <f>+$D$23*S47</f>
        <v>0</v>
      </c>
      <c r="CM47" s="375">
        <f>+$D$24*T47</f>
        <v>0</v>
      </c>
      <c r="CN47" s="375">
        <f>+$D$25*U47</f>
        <v>0</v>
      </c>
      <c r="CO47" s="470">
        <f>+$D$26*V47</f>
        <v>0</v>
      </c>
      <c r="CP47" s="237">
        <f>+$D$27*W47</f>
        <v>0</v>
      </c>
      <c r="CQ47" s="375">
        <f>+$D$28*X47</f>
        <v>0</v>
      </c>
      <c r="CR47" s="375">
        <f>+$D$29*Y47</f>
        <v>0</v>
      </c>
      <c r="CS47" s="471">
        <f>+$D$30*Z47</f>
        <v>0</v>
      </c>
      <c r="CT47" s="375">
        <f>+$D$31*AA47</f>
        <v>0</v>
      </c>
      <c r="CU47" s="375">
        <f>+$D$32*AB47</f>
        <v>0</v>
      </c>
      <c r="CV47" s="375">
        <f>+$D$33*AC47</f>
        <v>0</v>
      </c>
      <c r="CW47" s="375">
        <f>+$D$34*AD47</f>
        <v>0</v>
      </c>
      <c r="CX47" s="375">
        <f>+$D$35*AE47</f>
        <v>0</v>
      </c>
      <c r="CY47" s="458">
        <f>+$D$36*AF47</f>
        <v>0</v>
      </c>
      <c r="CZ47" s="375">
        <f>+$D$37*AG47</f>
        <v>0</v>
      </c>
      <c r="DA47" s="375">
        <f>+$D$38*AH47</f>
        <v>0</v>
      </c>
      <c r="DB47" s="237">
        <f>+$D$39*AI47</f>
        <v>0</v>
      </c>
      <c r="DC47" s="471">
        <f>+$D$40*AJ47</f>
        <v>0</v>
      </c>
      <c r="DD47" s="237">
        <f>+$D$41*AK47</f>
        <v>0</v>
      </c>
      <c r="DE47" s="237">
        <f>+$D$42*AL47</f>
        <v>0</v>
      </c>
      <c r="DF47" s="237">
        <f>+$D$43*AM47</f>
        <v>0</v>
      </c>
      <c r="DG47" s="375">
        <f>+$D$44*AN47</f>
        <v>0</v>
      </c>
      <c r="DH47" s="375">
        <f>+$D$45*AO47</f>
        <v>0</v>
      </c>
      <c r="DI47" s="458">
        <f>+$D$46*AP47</f>
        <v>0</v>
      </c>
      <c r="DJ47" s="375">
        <f>+$D$47*AQ47</f>
        <v>0</v>
      </c>
      <c r="DK47" s="375">
        <f>+$D$48*AR47</f>
        <v>0</v>
      </c>
      <c r="DL47" s="375">
        <f>+$D$49*AS47</f>
        <v>0</v>
      </c>
      <c r="DM47" s="459">
        <f>+$D$50*AT47</f>
        <v>0</v>
      </c>
      <c r="DN47" s="237">
        <f>+$D$51*AU47</f>
        <v>0</v>
      </c>
      <c r="DO47" s="237">
        <f>+$D$52*AV47</f>
        <v>0</v>
      </c>
      <c r="DP47" s="375">
        <f>$D$53*AW47</f>
        <v>0</v>
      </c>
      <c r="DQ47" s="375">
        <f>+$D$54*AX47</f>
        <v>0</v>
      </c>
      <c r="DR47" s="375">
        <f>+$D$55*AY47</f>
        <v>0</v>
      </c>
      <c r="DS47" s="458">
        <f>+$D$56*AZ47</f>
        <v>0</v>
      </c>
      <c r="DT47" s="237">
        <f>+$D$57*BA47</f>
        <v>0</v>
      </c>
      <c r="DU47" s="375">
        <f>+$D$58*BB47</f>
        <v>0</v>
      </c>
      <c r="DV47" s="375">
        <f>+$D$59*BC47</f>
        <v>0</v>
      </c>
      <c r="DW47" s="459">
        <f>+$D$60*BD47</f>
        <v>0</v>
      </c>
      <c r="DX47" s="237">
        <f>+$D$61*BE47</f>
        <v>0</v>
      </c>
      <c r="DY47" s="237">
        <f>+$D$62*BF47</f>
        <v>0</v>
      </c>
      <c r="DZ47" s="375">
        <f>+$D$63*BG47</f>
        <v>0</v>
      </c>
      <c r="EA47" s="375">
        <f>+$D$64*BH47</f>
        <v>0</v>
      </c>
      <c r="EB47" s="375">
        <f>+$D$65*BI47</f>
        <v>0</v>
      </c>
      <c r="EC47" s="458">
        <f>+$D$66*BJ47</f>
        <v>0</v>
      </c>
      <c r="ED47" s="375">
        <f>+$D$67*BK47</f>
        <v>0</v>
      </c>
      <c r="EE47" s="375">
        <f>+$D$68*BL47</f>
        <v>0</v>
      </c>
      <c r="EF47" s="375">
        <f>+$D$69*BM47</f>
        <v>0</v>
      </c>
      <c r="EG47" s="459">
        <f>+$D$70*BN47</f>
        <v>0</v>
      </c>
      <c r="EH47" s="375">
        <f>+$D$71*BO47</f>
        <v>0</v>
      </c>
      <c r="EI47" s="375">
        <f>+$D$72*BP47</f>
        <v>0</v>
      </c>
      <c r="EJ47" s="375">
        <f>+$D$73*BQ47</f>
        <v>0</v>
      </c>
      <c r="EK47" s="237">
        <f>+$D$74*BR47</f>
        <v>0</v>
      </c>
      <c r="EL47" s="375">
        <f>+$D$75*BS47</f>
        <v>0</v>
      </c>
      <c r="EM47" s="458">
        <f>+$D$76*BT47</f>
        <v>0</v>
      </c>
      <c r="EN47" s="375">
        <f>+$D$77*BU47</f>
        <v>0</v>
      </c>
      <c r="EO47" s="375">
        <f>+$D$78*BV47</f>
        <v>0</v>
      </c>
      <c r="EP47" s="375">
        <f>+$D$79*BW47</f>
        <v>0</v>
      </c>
      <c r="EQ47" s="459">
        <f>+$D$80*BX47</f>
        <v>0</v>
      </c>
      <c r="ER47" s="375">
        <f t="shared" si="70"/>
        <v>0</v>
      </c>
      <c r="ES47" s="341">
        <f t="shared" si="71"/>
        <v>0</v>
      </c>
      <c r="ET47" s="228"/>
    </row>
    <row r="48" spans="2:152" ht="11.5" thickBot="1">
      <c r="B48" s="14">
        <v>38</v>
      </c>
      <c r="C48" s="402" t="s">
        <v>157</v>
      </c>
      <c r="D48" s="232">
        <f>①入力・結果!L68</f>
        <v>0</v>
      </c>
      <c r="E48" s="738"/>
      <c r="F48" s="739" t="s">
        <v>75</v>
      </c>
      <c r="G48" s="342"/>
      <c r="H48" s="343"/>
      <c r="I48" s="343"/>
      <c r="J48" s="343"/>
      <c r="K48" s="748"/>
      <c r="L48" s="749"/>
      <c r="M48" s="343"/>
      <c r="N48" s="748"/>
      <c r="O48" s="343"/>
      <c r="P48" s="753"/>
      <c r="Q48" s="748"/>
      <c r="R48" s="343"/>
      <c r="S48" s="748"/>
      <c r="T48" s="748"/>
      <c r="U48" s="748"/>
      <c r="V48" s="438"/>
      <c r="W48" s="343"/>
      <c r="X48" s="748"/>
      <c r="Y48" s="748"/>
      <c r="Z48" s="439"/>
      <c r="AA48" s="748"/>
      <c r="AB48" s="748"/>
      <c r="AC48" s="748"/>
      <c r="AD48" s="748"/>
      <c r="AE48" s="748"/>
      <c r="AF48" s="749"/>
      <c r="AG48" s="748"/>
      <c r="AH48" s="748"/>
      <c r="AI48" s="343"/>
      <c r="AJ48" s="439"/>
      <c r="AK48" s="343"/>
      <c r="AL48" s="343"/>
      <c r="AM48" s="343"/>
      <c r="AN48" s="748"/>
      <c r="AO48" s="748"/>
      <c r="AP48" s="749"/>
      <c r="AQ48" s="748"/>
      <c r="AR48" s="748"/>
      <c r="AS48" s="748"/>
      <c r="AT48" s="753"/>
      <c r="AU48" s="343"/>
      <c r="AV48" s="343"/>
      <c r="AW48" s="748"/>
      <c r="AX48" s="748"/>
      <c r="AY48" s="748"/>
      <c r="AZ48" s="749"/>
      <c r="BA48" s="343"/>
      <c r="BB48" s="748"/>
      <c r="BC48" s="748"/>
      <c r="BD48" s="753"/>
      <c r="BE48" s="343"/>
      <c r="BF48" s="343"/>
      <c r="BG48" s="748"/>
      <c r="BH48" s="748"/>
      <c r="BI48" s="748"/>
      <c r="BJ48" s="749"/>
      <c r="BK48" s="748"/>
      <c r="BL48" s="748"/>
      <c r="BM48" s="748"/>
      <c r="BN48" s="753"/>
      <c r="BO48" s="748"/>
      <c r="BP48" s="748"/>
      <c r="BQ48" s="748"/>
      <c r="BR48" s="343"/>
      <c r="BS48" s="748"/>
      <c r="BT48" s="749"/>
      <c r="BU48" s="748"/>
      <c r="BV48" s="748"/>
      <c r="BW48" s="748"/>
      <c r="BX48" s="753"/>
      <c r="BY48" s="830"/>
      <c r="BZ48" s="344">
        <f t="shared" ref="BZ48:DE48" si="142">SUM(BZ11:BZ47)</f>
        <v>0</v>
      </c>
      <c r="CA48" s="345">
        <f t="shared" si="142"/>
        <v>0</v>
      </c>
      <c r="CB48" s="345">
        <f t="shared" si="142"/>
        <v>0</v>
      </c>
      <c r="CC48" s="345">
        <f t="shared" si="142"/>
        <v>0</v>
      </c>
      <c r="CD48" s="376">
        <f t="shared" si="142"/>
        <v>0</v>
      </c>
      <c r="CE48" s="464">
        <f t="shared" si="142"/>
        <v>0</v>
      </c>
      <c r="CF48" s="345">
        <f t="shared" si="142"/>
        <v>0</v>
      </c>
      <c r="CG48" s="376">
        <f t="shared" si="142"/>
        <v>0</v>
      </c>
      <c r="CH48" s="345">
        <f t="shared" si="142"/>
        <v>0</v>
      </c>
      <c r="CI48" s="465">
        <f t="shared" si="142"/>
        <v>0</v>
      </c>
      <c r="CJ48" s="376">
        <f t="shared" si="142"/>
        <v>0</v>
      </c>
      <c r="CK48" s="345">
        <f t="shared" si="142"/>
        <v>0</v>
      </c>
      <c r="CL48" s="376">
        <f t="shared" si="142"/>
        <v>0</v>
      </c>
      <c r="CM48" s="376">
        <f t="shared" si="142"/>
        <v>0</v>
      </c>
      <c r="CN48" s="376">
        <f t="shared" si="142"/>
        <v>0</v>
      </c>
      <c r="CO48" s="476">
        <f t="shared" si="142"/>
        <v>0</v>
      </c>
      <c r="CP48" s="345">
        <f t="shared" si="142"/>
        <v>0</v>
      </c>
      <c r="CQ48" s="376">
        <f t="shared" si="142"/>
        <v>0</v>
      </c>
      <c r="CR48" s="376">
        <f t="shared" si="142"/>
        <v>0</v>
      </c>
      <c r="CS48" s="477">
        <f t="shared" si="142"/>
        <v>0</v>
      </c>
      <c r="CT48" s="376">
        <f t="shared" si="142"/>
        <v>0</v>
      </c>
      <c r="CU48" s="376">
        <f t="shared" si="142"/>
        <v>0</v>
      </c>
      <c r="CV48" s="376">
        <f t="shared" si="142"/>
        <v>0</v>
      </c>
      <c r="CW48" s="376">
        <f t="shared" si="142"/>
        <v>0</v>
      </c>
      <c r="CX48" s="376">
        <f t="shared" si="142"/>
        <v>0</v>
      </c>
      <c r="CY48" s="464">
        <f t="shared" si="142"/>
        <v>0</v>
      </c>
      <c r="CZ48" s="376">
        <f t="shared" si="142"/>
        <v>0</v>
      </c>
      <c r="DA48" s="376">
        <f t="shared" si="142"/>
        <v>0</v>
      </c>
      <c r="DB48" s="345">
        <f t="shared" si="142"/>
        <v>0</v>
      </c>
      <c r="DC48" s="477">
        <f t="shared" si="142"/>
        <v>0</v>
      </c>
      <c r="DD48" s="345">
        <f t="shared" si="142"/>
        <v>0</v>
      </c>
      <c r="DE48" s="345">
        <f t="shared" si="142"/>
        <v>0</v>
      </c>
      <c r="DF48" s="345">
        <f t="shared" ref="DF48:EK48" si="143">SUM(DF11:DF47)</f>
        <v>0</v>
      </c>
      <c r="DG48" s="376">
        <f t="shared" si="143"/>
        <v>0</v>
      </c>
      <c r="DH48" s="376">
        <f t="shared" si="143"/>
        <v>0</v>
      </c>
      <c r="DI48" s="464">
        <f t="shared" si="143"/>
        <v>0</v>
      </c>
      <c r="DJ48" s="376">
        <f t="shared" si="143"/>
        <v>0</v>
      </c>
      <c r="DK48" s="376">
        <f t="shared" si="143"/>
        <v>0</v>
      </c>
      <c r="DL48" s="376">
        <f t="shared" si="143"/>
        <v>0</v>
      </c>
      <c r="DM48" s="465">
        <f t="shared" si="143"/>
        <v>0</v>
      </c>
      <c r="DN48" s="345">
        <f t="shared" si="143"/>
        <v>0</v>
      </c>
      <c r="DO48" s="345">
        <f t="shared" si="143"/>
        <v>0</v>
      </c>
      <c r="DP48" s="376">
        <f t="shared" si="143"/>
        <v>0</v>
      </c>
      <c r="DQ48" s="376">
        <f t="shared" si="143"/>
        <v>0</v>
      </c>
      <c r="DR48" s="376">
        <f t="shared" si="143"/>
        <v>0</v>
      </c>
      <c r="DS48" s="464">
        <f t="shared" si="143"/>
        <v>0</v>
      </c>
      <c r="DT48" s="345">
        <f t="shared" si="143"/>
        <v>0</v>
      </c>
      <c r="DU48" s="376">
        <f t="shared" si="143"/>
        <v>0</v>
      </c>
      <c r="DV48" s="376">
        <f t="shared" si="143"/>
        <v>0</v>
      </c>
      <c r="DW48" s="465">
        <f t="shared" si="143"/>
        <v>0</v>
      </c>
      <c r="DX48" s="345">
        <f t="shared" si="143"/>
        <v>0</v>
      </c>
      <c r="DY48" s="345">
        <f t="shared" si="143"/>
        <v>0</v>
      </c>
      <c r="DZ48" s="376">
        <f t="shared" si="143"/>
        <v>0</v>
      </c>
      <c r="EA48" s="376">
        <f t="shared" si="143"/>
        <v>0</v>
      </c>
      <c r="EB48" s="376">
        <f t="shared" si="143"/>
        <v>0</v>
      </c>
      <c r="EC48" s="464">
        <f t="shared" si="143"/>
        <v>0</v>
      </c>
      <c r="ED48" s="376">
        <f t="shared" si="143"/>
        <v>0</v>
      </c>
      <c r="EE48" s="376">
        <f t="shared" si="143"/>
        <v>0</v>
      </c>
      <c r="EF48" s="376">
        <f t="shared" si="143"/>
        <v>0</v>
      </c>
      <c r="EG48" s="465">
        <f t="shared" si="143"/>
        <v>0</v>
      </c>
      <c r="EH48" s="376">
        <f t="shared" si="143"/>
        <v>0</v>
      </c>
      <c r="EI48" s="376">
        <f t="shared" si="143"/>
        <v>0</v>
      </c>
      <c r="EJ48" s="376">
        <f t="shared" si="143"/>
        <v>0</v>
      </c>
      <c r="EK48" s="345">
        <f t="shared" si="143"/>
        <v>0</v>
      </c>
      <c r="EL48" s="376">
        <f t="shared" ref="EL48:EQ48" si="144">SUM(EL11:EL47)</f>
        <v>0</v>
      </c>
      <c r="EM48" s="464">
        <f t="shared" si="144"/>
        <v>0</v>
      </c>
      <c r="EN48" s="376">
        <f t="shared" si="144"/>
        <v>0</v>
      </c>
      <c r="EO48" s="376">
        <f t="shared" si="144"/>
        <v>0</v>
      </c>
      <c r="EP48" s="376">
        <f t="shared" si="144"/>
        <v>0</v>
      </c>
      <c r="EQ48" s="465">
        <f t="shared" si="144"/>
        <v>0</v>
      </c>
      <c r="ER48" s="376">
        <f t="shared" si="70"/>
        <v>0</v>
      </c>
      <c r="ES48" s="346">
        <f t="shared" si="71"/>
        <v>0</v>
      </c>
    </row>
    <row r="49" spans="2:149">
      <c r="B49" s="14">
        <v>39</v>
      </c>
      <c r="C49" s="402" t="s">
        <v>158</v>
      </c>
      <c r="D49" s="232">
        <f>①入力・結果!L69</f>
        <v>0</v>
      </c>
      <c r="E49" s="740"/>
      <c r="F49" s="555" t="s">
        <v>312</v>
      </c>
      <c r="G49" s="73">
        <v>0.34379289649330025</v>
      </c>
      <c r="H49" s="79">
        <v>0.32922686820497249</v>
      </c>
      <c r="I49" s="80">
        <v>0.3268222971491403</v>
      </c>
      <c r="J49" s="80">
        <v>0.33107670857634175</v>
      </c>
      <c r="K49" s="560">
        <v>0.33245836221055769</v>
      </c>
      <c r="L49" s="627">
        <v>0.26821642882355906</v>
      </c>
      <c r="M49" s="80">
        <v>0.3207993002461022</v>
      </c>
      <c r="N49" s="560">
        <v>0.34219948165762687</v>
      </c>
      <c r="O49" s="80">
        <v>0.35393101795574772</v>
      </c>
      <c r="P49" s="628">
        <v>0.35467760609181742</v>
      </c>
      <c r="Q49" s="560">
        <v>0.30010994426962889</v>
      </c>
      <c r="R49" s="80">
        <v>0.27135558308646157</v>
      </c>
      <c r="S49" s="560">
        <v>0.30229426488133254</v>
      </c>
      <c r="T49" s="560">
        <v>0.2585877493387137</v>
      </c>
      <c r="U49" s="560">
        <v>0.24515762388116247</v>
      </c>
      <c r="V49" s="432">
        <v>0.33174093566000151</v>
      </c>
      <c r="W49" s="80">
        <v>0.33112168291620209</v>
      </c>
      <c r="X49" s="560">
        <v>0.33563456127601693</v>
      </c>
      <c r="Y49" s="560">
        <v>0.3305516294210204</v>
      </c>
      <c r="Z49" s="433">
        <v>0.33178299337623524</v>
      </c>
      <c r="AA49" s="560">
        <v>0.32493956184212502</v>
      </c>
      <c r="AB49" s="560">
        <v>0.35569245636286767</v>
      </c>
      <c r="AC49" s="560">
        <v>0.3426124300095808</v>
      </c>
      <c r="AD49" s="560">
        <v>0.34831476761833857</v>
      </c>
      <c r="AE49" s="560">
        <v>0.33345906476360232</v>
      </c>
      <c r="AF49" s="627">
        <v>0.34099954064135968</v>
      </c>
      <c r="AG49" s="560">
        <v>0.32138790598222378</v>
      </c>
      <c r="AH49" s="560">
        <v>0.2973158152317133</v>
      </c>
      <c r="AI49" s="80">
        <v>0.36411012375582719</v>
      </c>
      <c r="AJ49" s="433">
        <v>0.33207772754497022</v>
      </c>
      <c r="AK49" s="80">
        <v>0.32962159506813032</v>
      </c>
      <c r="AL49" s="80">
        <v>0.32971044131183019</v>
      </c>
      <c r="AM49" s="80">
        <v>0.33595372176346222</v>
      </c>
      <c r="AN49" s="560">
        <v>0.3122840454298505</v>
      </c>
      <c r="AO49" s="763">
        <v>0.26916204804879995</v>
      </c>
      <c r="AP49" s="764">
        <v>0.30376861556605783</v>
      </c>
      <c r="AQ49" s="560">
        <v>0.3712422256335004</v>
      </c>
      <c r="AR49" s="763">
        <v>0.32780822755149863</v>
      </c>
      <c r="AS49" s="560">
        <v>0.30808303886925792</v>
      </c>
      <c r="AT49" s="765">
        <v>0.28221752750054635</v>
      </c>
      <c r="AU49" s="80">
        <v>0.30345797326754725</v>
      </c>
      <c r="AV49" s="80">
        <v>0.29941802601835599</v>
      </c>
      <c r="AW49" s="560">
        <v>0.29248206213416372</v>
      </c>
      <c r="AX49" s="560">
        <v>0.34791020680111728</v>
      </c>
      <c r="AY49" s="560">
        <v>0.36778338687471318</v>
      </c>
      <c r="AZ49" s="627">
        <v>0.35870035209092599</v>
      </c>
      <c r="BA49" s="80">
        <v>0.34320616607688204</v>
      </c>
      <c r="BB49" s="560">
        <v>0.33636675620983869</v>
      </c>
      <c r="BC49" s="560">
        <v>0.37420877588241602</v>
      </c>
      <c r="BD49" s="628">
        <v>0.32427654229087183</v>
      </c>
      <c r="BE49" s="80">
        <v>0.32249090860741569</v>
      </c>
      <c r="BF49" s="80">
        <v>0.31300078957897387</v>
      </c>
      <c r="BG49" s="560">
        <v>0.31994579286431296</v>
      </c>
      <c r="BH49" s="560">
        <v>0.2595231741453416</v>
      </c>
      <c r="BI49" s="560">
        <v>0.2741346558529455</v>
      </c>
      <c r="BJ49" s="627">
        <v>0.32683620353596737</v>
      </c>
      <c r="BK49" s="560">
        <v>0.33162862161676487</v>
      </c>
      <c r="BL49" s="560">
        <v>0.28183739267084973</v>
      </c>
      <c r="BM49" s="560">
        <v>0.42846043589503152</v>
      </c>
      <c r="BN49" s="628">
        <v>0.34590715930583138</v>
      </c>
      <c r="BO49" s="560">
        <v>0.33995595251239202</v>
      </c>
      <c r="BP49" s="560">
        <v>0.33470503461737505</v>
      </c>
      <c r="BQ49" s="560">
        <v>0.39247943206494285</v>
      </c>
      <c r="BR49" s="80">
        <v>0.4092989269442463</v>
      </c>
      <c r="BS49" s="560">
        <v>0.42672016539763602</v>
      </c>
      <c r="BT49" s="627">
        <v>0.42238912391268368</v>
      </c>
      <c r="BU49" s="560">
        <v>0.42581289722642768</v>
      </c>
      <c r="BV49" s="560">
        <v>0.39152776090218339</v>
      </c>
      <c r="BW49" s="560">
        <v>0.4279509808465139</v>
      </c>
      <c r="BX49" s="628">
        <v>0.38926249361412069</v>
      </c>
      <c r="BY49" s="560">
        <v>0.3427695679082825</v>
      </c>
      <c r="BZ49" s="236">
        <f>+$D$11*G49</f>
        <v>0</v>
      </c>
      <c r="CA49" s="237">
        <f>$D$12*H49</f>
        <v>0</v>
      </c>
      <c r="CB49" s="237">
        <f>$D$13*I49</f>
        <v>0</v>
      </c>
      <c r="CC49" s="237">
        <f>+$D$14*J49</f>
        <v>0</v>
      </c>
      <c r="CD49" s="375">
        <f>+$D$15*K49</f>
        <v>0</v>
      </c>
      <c r="CE49" s="458">
        <f>+$D$16*L49</f>
        <v>0</v>
      </c>
      <c r="CF49" s="237">
        <f>+$D$17*M49</f>
        <v>0</v>
      </c>
      <c r="CG49" s="375">
        <f>+$D$18*N49</f>
        <v>0</v>
      </c>
      <c r="CH49" s="237">
        <f>+$D$19*O49</f>
        <v>0</v>
      </c>
      <c r="CI49" s="459">
        <f>+$D$20*P49</f>
        <v>0</v>
      </c>
      <c r="CJ49" s="375">
        <f>+$D$21*Q49</f>
        <v>0</v>
      </c>
      <c r="CK49" s="237">
        <f>+$D$22*R49</f>
        <v>0</v>
      </c>
      <c r="CL49" s="375">
        <f>+$D$23*S49</f>
        <v>0</v>
      </c>
      <c r="CM49" s="375">
        <f>+$D$24*T49</f>
        <v>0</v>
      </c>
      <c r="CN49" s="375">
        <f>+$D$25*U49</f>
        <v>0</v>
      </c>
      <c r="CO49" s="470">
        <f>+$D$26*V49</f>
        <v>0</v>
      </c>
      <c r="CP49" s="237">
        <f>+$D$27*W49</f>
        <v>0</v>
      </c>
      <c r="CQ49" s="375">
        <f>+$D$28*X49</f>
        <v>0</v>
      </c>
      <c r="CR49" s="375">
        <f>+$D$29*Y49</f>
        <v>0</v>
      </c>
      <c r="CS49" s="471">
        <f>+$D$30*Z49</f>
        <v>0</v>
      </c>
      <c r="CT49" s="375">
        <f>+$D$31*AA49</f>
        <v>0</v>
      </c>
      <c r="CU49" s="375">
        <f>+$D$32*AB49</f>
        <v>0</v>
      </c>
      <c r="CV49" s="375">
        <f>+$D$33*AC49</f>
        <v>0</v>
      </c>
      <c r="CW49" s="375">
        <f>+$D$34*AD49</f>
        <v>0</v>
      </c>
      <c r="CX49" s="375">
        <f>+$D$35*AE49</f>
        <v>0</v>
      </c>
      <c r="CY49" s="458">
        <f>+$D$36*AF49</f>
        <v>0</v>
      </c>
      <c r="CZ49" s="375">
        <f>+$D$37*AG49</f>
        <v>0</v>
      </c>
      <c r="DA49" s="375">
        <f>+$D$38*AH49</f>
        <v>0</v>
      </c>
      <c r="DB49" s="237">
        <f>+$D$39*AI49</f>
        <v>0</v>
      </c>
      <c r="DC49" s="471">
        <f>+$D$40*AJ49</f>
        <v>0</v>
      </c>
      <c r="DD49" s="237">
        <f>+$D$41*AK49</f>
        <v>0</v>
      </c>
      <c r="DE49" s="237">
        <f>+$D$42*AL49</f>
        <v>0</v>
      </c>
      <c r="DF49" s="237">
        <f>+$D$43*AM49</f>
        <v>0</v>
      </c>
      <c r="DG49" s="375">
        <f>+$D$44*AN49</f>
        <v>0</v>
      </c>
      <c r="DH49" s="375">
        <f>+$D$45*AO49</f>
        <v>0</v>
      </c>
      <c r="DI49" s="458">
        <f>+$D$46*AP49</f>
        <v>0</v>
      </c>
      <c r="DJ49" s="375">
        <f>+$D$47*AQ49</f>
        <v>0</v>
      </c>
      <c r="DK49" s="375">
        <f>+$D$48*AR49</f>
        <v>0</v>
      </c>
      <c r="DL49" s="375">
        <f>+$D$49*AS49</f>
        <v>0</v>
      </c>
      <c r="DM49" s="459">
        <f>+$D$50*AT49</f>
        <v>0</v>
      </c>
      <c r="DN49" s="237">
        <f>+$D$51*AU49</f>
        <v>0</v>
      </c>
      <c r="DO49" s="237">
        <f>+$D$52*AV49</f>
        <v>0</v>
      </c>
      <c r="DP49" s="375">
        <f>$D$53*AW49</f>
        <v>0</v>
      </c>
      <c r="DQ49" s="375">
        <f>+$D$54*AX49</f>
        <v>0</v>
      </c>
      <c r="DR49" s="375">
        <f>+$D$55*AY49</f>
        <v>0</v>
      </c>
      <c r="DS49" s="458">
        <f>+$D$56*AZ49</f>
        <v>0</v>
      </c>
      <c r="DT49" s="237">
        <f>+$D$57*BA49</f>
        <v>0</v>
      </c>
      <c r="DU49" s="375">
        <f>+$D$58*BB49</f>
        <v>0</v>
      </c>
      <c r="DV49" s="375">
        <f>+$D$59*BC49</f>
        <v>0</v>
      </c>
      <c r="DW49" s="459">
        <f>+$D$60*BD49</f>
        <v>0</v>
      </c>
      <c r="DX49" s="237">
        <f>+$D$61*BE49</f>
        <v>0</v>
      </c>
      <c r="DY49" s="237">
        <f>+$D$62*BF49</f>
        <v>0</v>
      </c>
      <c r="DZ49" s="375">
        <f>+$D$63*BG49</f>
        <v>0</v>
      </c>
      <c r="EA49" s="375">
        <f>+$D$64*BH49</f>
        <v>0</v>
      </c>
      <c r="EB49" s="375">
        <f>+$D$65*BI49</f>
        <v>0</v>
      </c>
      <c r="EC49" s="458">
        <f>+$D$66*BJ49</f>
        <v>0</v>
      </c>
      <c r="ED49" s="375">
        <f>+$D$67*BK49</f>
        <v>0</v>
      </c>
      <c r="EE49" s="375">
        <f>+$D$68*BL49</f>
        <v>0</v>
      </c>
      <c r="EF49" s="375">
        <f>+$D$69*BM49</f>
        <v>0</v>
      </c>
      <c r="EG49" s="459">
        <f>+$D$70*BN49</f>
        <v>0</v>
      </c>
      <c r="EH49" s="375">
        <f>+$D$71*BO49</f>
        <v>0</v>
      </c>
      <c r="EI49" s="375">
        <f>+$D$72*BP49</f>
        <v>0</v>
      </c>
      <c r="EJ49" s="375">
        <f>+$D$73*BQ49</f>
        <v>0</v>
      </c>
      <c r="EK49" s="237">
        <f>+$D$74*BR49</f>
        <v>0</v>
      </c>
      <c r="EL49" s="375">
        <f>+$D$75*BS49</f>
        <v>0</v>
      </c>
      <c r="EM49" s="458">
        <f>+$D$76*BT49</f>
        <v>0</v>
      </c>
      <c r="EN49" s="375">
        <f>+$D$77*BU49</f>
        <v>0</v>
      </c>
      <c r="EO49" s="375">
        <f>+$D$78*BV49</f>
        <v>0</v>
      </c>
      <c r="EP49" s="375">
        <f>+$D$79*BW49</f>
        <v>0</v>
      </c>
      <c r="EQ49" s="459">
        <f>+$D$80*BX49</f>
        <v>0</v>
      </c>
      <c r="ER49" s="375">
        <f t="shared" si="70"/>
        <v>0</v>
      </c>
      <c r="ES49" s="818">
        <f t="shared" si="71"/>
        <v>0</v>
      </c>
    </row>
    <row r="50" spans="2:149" ht="11.5" thickBot="1">
      <c r="B50" s="407">
        <v>40</v>
      </c>
      <c r="C50" s="408" t="s">
        <v>159</v>
      </c>
      <c r="D50" s="409">
        <f>①入力・結果!L70</f>
        <v>0</v>
      </c>
      <c r="E50" s="741"/>
      <c r="F50" s="557" t="s">
        <v>313</v>
      </c>
      <c r="G50" s="74">
        <v>0.48769389962194609</v>
      </c>
      <c r="H50" s="81">
        <v>0.47314611488187613</v>
      </c>
      <c r="I50" s="82">
        <v>0.4650880108809986</v>
      </c>
      <c r="J50" s="82">
        <v>0.47373817375963634</v>
      </c>
      <c r="K50" s="653">
        <v>0.47528410699910767</v>
      </c>
      <c r="L50" s="654">
        <v>0.40340376178710102</v>
      </c>
      <c r="M50" s="82">
        <v>0.4528419211173953</v>
      </c>
      <c r="N50" s="653">
        <v>0.47003500146952737</v>
      </c>
      <c r="O50" s="82">
        <v>0.48633199654438802</v>
      </c>
      <c r="P50" s="655">
        <v>0.48730200843912036</v>
      </c>
      <c r="Q50" s="653">
        <v>0.41640444326496567</v>
      </c>
      <c r="R50" s="82">
        <v>0.40395897251059765</v>
      </c>
      <c r="S50" s="653">
        <v>0.42786056130948658</v>
      </c>
      <c r="T50" s="653">
        <v>0.39409521961658012</v>
      </c>
      <c r="U50" s="653">
        <v>0.33805862945364423</v>
      </c>
      <c r="V50" s="440">
        <v>0.48157115891154156</v>
      </c>
      <c r="W50" s="82">
        <v>0.47255794611165736</v>
      </c>
      <c r="X50" s="653">
        <v>0.47266476605735369</v>
      </c>
      <c r="Y50" s="653">
        <v>0.47254445293091007</v>
      </c>
      <c r="Z50" s="441">
        <v>0.48218330823197164</v>
      </c>
      <c r="AA50" s="653">
        <v>0.47379011066564558</v>
      </c>
      <c r="AB50" s="653">
        <v>0.51064806426284959</v>
      </c>
      <c r="AC50" s="653">
        <v>0.50714708700236388</v>
      </c>
      <c r="AD50" s="653">
        <v>0.49919614476757745</v>
      </c>
      <c r="AE50" s="653">
        <v>0.48038158256425556</v>
      </c>
      <c r="AF50" s="654">
        <v>0.49693719656589819</v>
      </c>
      <c r="AG50" s="653">
        <v>0.46728598798813953</v>
      </c>
      <c r="AH50" s="653">
        <v>0.45973722847569926</v>
      </c>
      <c r="AI50" s="82">
        <v>0.51109285727728326</v>
      </c>
      <c r="AJ50" s="441">
        <v>0.4990605847007995</v>
      </c>
      <c r="AK50" s="82">
        <v>0.49384336151227415</v>
      </c>
      <c r="AL50" s="82">
        <v>0.49430221119918388</v>
      </c>
      <c r="AM50" s="82">
        <v>0.49601623669393274</v>
      </c>
      <c r="AN50" s="653">
        <v>0.49527524807849771</v>
      </c>
      <c r="AO50" s="772">
        <v>0.41405956594475868</v>
      </c>
      <c r="AP50" s="773">
        <v>0.45961063592729828</v>
      </c>
      <c r="AQ50" s="653">
        <v>0.5151055698527387</v>
      </c>
      <c r="AR50" s="772">
        <v>0.46093797754640475</v>
      </c>
      <c r="AS50" s="653">
        <v>0.460136925795053</v>
      </c>
      <c r="AT50" s="774">
        <v>0.4361477380345305</v>
      </c>
      <c r="AU50" s="82">
        <v>0.48709487847136812</v>
      </c>
      <c r="AV50" s="82">
        <v>0.48575907893206888</v>
      </c>
      <c r="AW50" s="653">
        <v>0.48717563587773433</v>
      </c>
      <c r="AX50" s="653">
        <v>0.45988263331881196</v>
      </c>
      <c r="AY50" s="653">
        <v>0.47319871500688387</v>
      </c>
      <c r="AZ50" s="654">
        <v>0.54876768175921919</v>
      </c>
      <c r="BA50" s="82">
        <v>0.50023752969121138</v>
      </c>
      <c r="BB50" s="653">
        <v>0.49526052329503095</v>
      </c>
      <c r="BC50" s="653">
        <v>0.52279798304902902</v>
      </c>
      <c r="BD50" s="655">
        <v>0.46623864024068734</v>
      </c>
      <c r="BE50" s="82">
        <v>0.49369684239693001</v>
      </c>
      <c r="BF50" s="82">
        <v>0.49641281525622366</v>
      </c>
      <c r="BG50" s="653">
        <v>0.52500589577359691</v>
      </c>
      <c r="BH50" s="653">
        <v>0.38106891206713489</v>
      </c>
      <c r="BI50" s="653">
        <v>0.43213745407391396</v>
      </c>
      <c r="BJ50" s="654">
        <v>0.47243688229493913</v>
      </c>
      <c r="BK50" s="653">
        <v>0.4860302772621321</v>
      </c>
      <c r="BL50" s="653">
        <v>0.48638032245864421</v>
      </c>
      <c r="BM50" s="653">
        <v>0.68641411367563732</v>
      </c>
      <c r="BN50" s="655">
        <v>0.51645405841715009</v>
      </c>
      <c r="BO50" s="653">
        <v>0.48779396468065572</v>
      </c>
      <c r="BP50" s="653">
        <v>0.46429912177193339</v>
      </c>
      <c r="BQ50" s="653">
        <v>0.55168278587649133</v>
      </c>
      <c r="BR50" s="82">
        <v>0.52806704783702196</v>
      </c>
      <c r="BS50" s="653">
        <v>0.54441737353038178</v>
      </c>
      <c r="BT50" s="654">
        <v>0.59417670074707563</v>
      </c>
      <c r="BU50" s="653">
        <v>0.57039217343856874</v>
      </c>
      <c r="BV50" s="653">
        <v>0.47421142309768094</v>
      </c>
      <c r="BW50" s="653">
        <v>0.52751699847063416</v>
      </c>
      <c r="BX50" s="655">
        <v>0.47885701661891034</v>
      </c>
      <c r="BY50" s="653">
        <v>0.47979493321167577</v>
      </c>
      <c r="BZ50" s="238">
        <f>+$D$11*G50</f>
        <v>0</v>
      </c>
      <c r="CA50" s="239">
        <f>$D$12*H50</f>
        <v>0</v>
      </c>
      <c r="CB50" s="239">
        <f>$D$13*I50</f>
        <v>0</v>
      </c>
      <c r="CC50" s="239">
        <f>+$D$14*J50</f>
        <v>0</v>
      </c>
      <c r="CD50" s="377">
        <f>+$D$15*K50</f>
        <v>0</v>
      </c>
      <c r="CE50" s="466">
        <f>+$D$16*L50</f>
        <v>0</v>
      </c>
      <c r="CF50" s="239">
        <f>+$D$17*M50</f>
        <v>0</v>
      </c>
      <c r="CG50" s="377">
        <f>+$D$18*N50</f>
        <v>0</v>
      </c>
      <c r="CH50" s="239">
        <f>+$D$19*O50</f>
        <v>0</v>
      </c>
      <c r="CI50" s="467">
        <f>+$D$20*P50</f>
        <v>0</v>
      </c>
      <c r="CJ50" s="377">
        <f>+$D$21*Q50</f>
        <v>0</v>
      </c>
      <c r="CK50" s="239">
        <f>+$D$22*R50</f>
        <v>0</v>
      </c>
      <c r="CL50" s="377">
        <f>+$D$23*S50</f>
        <v>0</v>
      </c>
      <c r="CM50" s="377">
        <f>+$D$24*T50</f>
        <v>0</v>
      </c>
      <c r="CN50" s="377">
        <f>+$D$25*U50</f>
        <v>0</v>
      </c>
      <c r="CO50" s="478">
        <f>+$D$26*V50</f>
        <v>0</v>
      </c>
      <c r="CP50" s="239">
        <f>+$D$27*W50</f>
        <v>0</v>
      </c>
      <c r="CQ50" s="377">
        <f>+$D$28*X50</f>
        <v>0</v>
      </c>
      <c r="CR50" s="377">
        <f>+$D$29*Y50</f>
        <v>0</v>
      </c>
      <c r="CS50" s="479">
        <f>+$D$30*Z50</f>
        <v>0</v>
      </c>
      <c r="CT50" s="377">
        <f>+$D$31*AA50</f>
        <v>0</v>
      </c>
      <c r="CU50" s="377">
        <f>+$D$32*AB50</f>
        <v>0</v>
      </c>
      <c r="CV50" s="377">
        <f>+$D$33*AC50</f>
        <v>0</v>
      </c>
      <c r="CW50" s="377">
        <f>+$D$34*AD50</f>
        <v>0</v>
      </c>
      <c r="CX50" s="377">
        <f>+$D$35*AE50</f>
        <v>0</v>
      </c>
      <c r="CY50" s="466">
        <f>+$D$36*AF50</f>
        <v>0</v>
      </c>
      <c r="CZ50" s="377">
        <f>+$D$37*AG50</f>
        <v>0</v>
      </c>
      <c r="DA50" s="377">
        <f>+$D$38*AH50</f>
        <v>0</v>
      </c>
      <c r="DB50" s="239">
        <f>+$D$39*AI50</f>
        <v>0</v>
      </c>
      <c r="DC50" s="479">
        <f>+$D$40*AJ50</f>
        <v>0</v>
      </c>
      <c r="DD50" s="239">
        <f>+$D$41*AK50</f>
        <v>0</v>
      </c>
      <c r="DE50" s="239">
        <f>+$D$42*AL50</f>
        <v>0</v>
      </c>
      <c r="DF50" s="239">
        <f>+$D$43*AM50</f>
        <v>0</v>
      </c>
      <c r="DG50" s="377">
        <f>+$D$44*AN50</f>
        <v>0</v>
      </c>
      <c r="DH50" s="377">
        <f>+$D$45*AO50</f>
        <v>0</v>
      </c>
      <c r="DI50" s="466">
        <f>+$D$46*AP50</f>
        <v>0</v>
      </c>
      <c r="DJ50" s="377">
        <f>+$D$47*AQ50</f>
        <v>0</v>
      </c>
      <c r="DK50" s="377">
        <f>+$D$48*AR50</f>
        <v>0</v>
      </c>
      <c r="DL50" s="377">
        <f>+$D$49*AS50</f>
        <v>0</v>
      </c>
      <c r="DM50" s="467">
        <f>+$D$50*AT50</f>
        <v>0</v>
      </c>
      <c r="DN50" s="239">
        <f>+$D$51*AU50</f>
        <v>0</v>
      </c>
      <c r="DO50" s="239">
        <f>+$D$52*AV50</f>
        <v>0</v>
      </c>
      <c r="DP50" s="377">
        <f>$D$53*AW50</f>
        <v>0</v>
      </c>
      <c r="DQ50" s="377">
        <f>+$D$54*AX50</f>
        <v>0</v>
      </c>
      <c r="DR50" s="377">
        <f>+$D$55*AY50</f>
        <v>0</v>
      </c>
      <c r="DS50" s="466">
        <f>+$D$56*AZ50</f>
        <v>0</v>
      </c>
      <c r="DT50" s="239">
        <f>+$D$57*BA50</f>
        <v>0</v>
      </c>
      <c r="DU50" s="377">
        <f>+$D$58*BB50</f>
        <v>0</v>
      </c>
      <c r="DV50" s="377">
        <f>+$D$59*BC50</f>
        <v>0</v>
      </c>
      <c r="DW50" s="467">
        <f>+$D$60*BD50</f>
        <v>0</v>
      </c>
      <c r="DX50" s="239">
        <f>+$D$61*BE50</f>
        <v>0</v>
      </c>
      <c r="DY50" s="239">
        <f>+$D$62*BF50</f>
        <v>0</v>
      </c>
      <c r="DZ50" s="377">
        <f>+$D$63*BG50</f>
        <v>0</v>
      </c>
      <c r="EA50" s="377">
        <f>+$D$64*BH50</f>
        <v>0</v>
      </c>
      <c r="EB50" s="377">
        <f>+$D$65*BI50</f>
        <v>0</v>
      </c>
      <c r="EC50" s="466">
        <f>+$D$66*BJ50</f>
        <v>0</v>
      </c>
      <c r="ED50" s="377">
        <f>+$D$67*BK50</f>
        <v>0</v>
      </c>
      <c r="EE50" s="377">
        <f>+$D$68*BL50</f>
        <v>0</v>
      </c>
      <c r="EF50" s="377">
        <f>+$D$69*BM50</f>
        <v>0</v>
      </c>
      <c r="EG50" s="467">
        <f>+$D$70*BN50</f>
        <v>0</v>
      </c>
      <c r="EH50" s="377">
        <f>+$D$71*BO50</f>
        <v>0</v>
      </c>
      <c r="EI50" s="377">
        <f>+$D$72*BP50</f>
        <v>0</v>
      </c>
      <c r="EJ50" s="377">
        <f>+$D$73*BQ50</f>
        <v>0</v>
      </c>
      <c r="EK50" s="239">
        <f>+$D$74*BR50</f>
        <v>0</v>
      </c>
      <c r="EL50" s="377">
        <f>+$D$75*BS50</f>
        <v>0</v>
      </c>
      <c r="EM50" s="466">
        <f>+$D$76*BT50</f>
        <v>0</v>
      </c>
      <c r="EN50" s="377">
        <f>+$D$77*BU50</f>
        <v>0</v>
      </c>
      <c r="EO50" s="377">
        <f>+$D$78*BV50</f>
        <v>0</v>
      </c>
      <c r="EP50" s="377">
        <f>+$D$79*BW50</f>
        <v>0</v>
      </c>
      <c r="EQ50" s="467">
        <f>+$D$80*BX50</f>
        <v>0</v>
      </c>
      <c r="ER50" s="377">
        <f t="shared" si="70"/>
        <v>0</v>
      </c>
      <c r="ES50" s="819">
        <f>SUM(CD50:CE50,CG50,CI50:CJ50,CL50:CN50,CQ50:CR50,CT50:DA50,DG50:DM50,DP50:DS50,DU50:DW50,DZ50:EJ50,EL50:ER50)</f>
        <v>0</v>
      </c>
    </row>
    <row r="51" spans="2:149">
      <c r="B51" s="3">
        <v>41</v>
      </c>
      <c r="C51" s="400" t="s">
        <v>388</v>
      </c>
      <c r="D51" s="231">
        <f>①入力・結果!L71</f>
        <v>0</v>
      </c>
      <c r="G51" s="16"/>
      <c r="H51" s="15"/>
      <c r="I51" s="16"/>
      <c r="J51" s="16"/>
      <c r="K51" s="16"/>
      <c r="L51" s="16"/>
      <c r="M51" s="16"/>
      <c r="N51" s="16"/>
      <c r="O51" s="16"/>
      <c r="P51" s="16"/>
      <c r="Q51" s="16"/>
      <c r="R51" s="16"/>
      <c r="S51" s="16"/>
      <c r="T51" s="16"/>
      <c r="U51" s="16"/>
      <c r="V51" s="16"/>
      <c r="W51" s="16"/>
      <c r="X51" s="16"/>
      <c r="Y51" s="16"/>
      <c r="Z51" s="80"/>
      <c r="AA51" s="16"/>
      <c r="AB51" s="16"/>
      <c r="AC51" s="16"/>
      <c r="AD51" s="16"/>
      <c r="AE51" s="16"/>
      <c r="AF51" s="16"/>
      <c r="AG51" s="16"/>
      <c r="AH51" s="16"/>
      <c r="AI51" s="80"/>
      <c r="AJ51" s="80"/>
      <c r="AK51" s="80"/>
      <c r="AL51" s="80"/>
      <c r="AM51" s="80"/>
      <c r="AN51" s="16"/>
      <c r="AO51" s="15"/>
      <c r="AP51" s="15"/>
      <c r="AQ51" s="16"/>
      <c r="AR51" s="15"/>
      <c r="AS51" s="16"/>
      <c r="AT51" s="15"/>
      <c r="AU51" s="80"/>
      <c r="AV51" s="80"/>
      <c r="AW51" s="16"/>
      <c r="AX51" s="16"/>
      <c r="AY51" s="16"/>
      <c r="AZ51" s="16"/>
      <c r="BA51" s="80"/>
      <c r="BB51" s="16"/>
      <c r="BC51" s="16"/>
      <c r="BD51" s="16"/>
      <c r="BE51" s="80"/>
      <c r="BF51" s="80"/>
      <c r="BG51" s="16"/>
      <c r="BH51" s="16"/>
      <c r="BI51" s="16"/>
      <c r="BJ51" s="16"/>
      <c r="BK51" s="16"/>
      <c r="BL51" s="16"/>
      <c r="BM51" s="16"/>
      <c r="BN51" s="16"/>
      <c r="BO51" s="16"/>
      <c r="BP51" s="16"/>
      <c r="BQ51" s="16"/>
      <c r="BR51" s="16"/>
      <c r="BS51" s="16"/>
      <c r="BT51" s="16"/>
      <c r="BU51" s="16"/>
      <c r="BV51" s="16"/>
      <c r="BW51" s="16"/>
      <c r="BX51" s="16"/>
      <c r="BY51" s="16"/>
      <c r="BZ51" s="46"/>
      <c r="CA51" s="11"/>
      <c r="CB51" s="16"/>
      <c r="CC51" s="16"/>
      <c r="CD51" s="16"/>
      <c r="CE51" s="16"/>
      <c r="CF51" s="16"/>
      <c r="CG51" s="16"/>
      <c r="CH51" s="16"/>
      <c r="CI51" s="16"/>
      <c r="CJ51" s="16"/>
      <c r="CK51" s="16"/>
      <c r="CL51" s="16"/>
      <c r="CM51" s="16"/>
      <c r="CN51" s="16"/>
      <c r="CO51" s="16"/>
      <c r="CP51" s="16"/>
      <c r="CQ51" s="16"/>
      <c r="CR51" s="16"/>
      <c r="CS51" s="80"/>
      <c r="CT51" s="16"/>
      <c r="CU51" s="16"/>
      <c r="CV51" s="16"/>
      <c r="CW51" s="16"/>
      <c r="CX51" s="16"/>
      <c r="CY51" s="16"/>
      <c r="CZ51" s="16"/>
      <c r="DA51" s="16"/>
      <c r="DB51" s="80"/>
      <c r="DC51" s="80"/>
      <c r="DD51" s="80"/>
      <c r="DE51" s="80"/>
      <c r="DF51" s="80"/>
      <c r="DG51" s="16"/>
      <c r="DH51" s="15"/>
      <c r="DI51" s="15"/>
      <c r="DJ51" s="16"/>
      <c r="DK51" s="15"/>
      <c r="DL51" s="16"/>
      <c r="DM51" s="15"/>
      <c r="DN51" s="80"/>
      <c r="DO51" s="80"/>
      <c r="DP51" s="16"/>
      <c r="DQ51" s="16"/>
      <c r="DR51" s="16"/>
      <c r="DS51" s="16"/>
      <c r="DT51" s="80"/>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row>
    <row r="52" spans="2:149">
      <c r="B52" s="3">
        <v>42</v>
      </c>
      <c r="C52" s="400" t="s">
        <v>389</v>
      </c>
      <c r="D52" s="231">
        <f>①入力・結果!L72</f>
        <v>0</v>
      </c>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90"/>
      <c r="CA52" s="51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510"/>
      <c r="DI52" s="510"/>
      <c r="DJ52" s="90"/>
      <c r="DK52" s="510"/>
      <c r="DL52" s="90"/>
      <c r="DM52" s="510"/>
      <c r="DN52" s="90"/>
      <c r="DO52" s="90"/>
      <c r="DP52" s="90"/>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90"/>
      <c r="EQ52" s="90"/>
      <c r="ER52" s="90"/>
      <c r="ES52" s="16"/>
    </row>
    <row r="53" spans="2:149" ht="33">
      <c r="B53" s="793">
        <v>43</v>
      </c>
      <c r="C53" s="791" t="s">
        <v>484</v>
      </c>
      <c r="D53" s="232">
        <f>①入力・結果!L73</f>
        <v>0</v>
      </c>
      <c r="G53" s="16"/>
      <c r="H53" s="15"/>
      <c r="I53" s="16"/>
      <c r="J53" s="16"/>
      <c r="K53" s="16"/>
      <c r="L53" s="16"/>
      <c r="M53" s="16"/>
      <c r="N53" s="16"/>
      <c r="O53" s="16"/>
      <c r="P53" s="16"/>
      <c r="Q53" s="16"/>
      <c r="R53" s="16"/>
      <c r="S53" s="16"/>
      <c r="T53" s="16"/>
      <c r="U53" s="16"/>
      <c r="V53" s="16"/>
      <c r="W53" s="16"/>
      <c r="X53" s="16"/>
      <c r="Y53" s="16"/>
      <c r="Z53" s="80"/>
      <c r="AA53" s="16"/>
      <c r="AB53" s="16"/>
      <c r="AC53" s="16"/>
      <c r="AD53" s="16"/>
      <c r="AE53" s="16"/>
      <c r="AF53" s="16"/>
      <c r="AG53" s="16"/>
      <c r="AH53" s="16"/>
      <c r="AI53" s="80"/>
      <c r="AJ53" s="80"/>
      <c r="AK53" s="80"/>
      <c r="AL53" s="80"/>
      <c r="AM53" s="80"/>
      <c r="AN53" s="16"/>
      <c r="AO53" s="15"/>
      <c r="AP53" s="15"/>
      <c r="AQ53" s="16"/>
      <c r="AR53" s="15"/>
      <c r="AS53" s="16"/>
      <c r="AT53" s="15"/>
      <c r="AU53" s="80"/>
      <c r="AV53" s="80"/>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46"/>
      <c r="CA53" s="11"/>
      <c r="CB53" s="16"/>
      <c r="CC53" s="16"/>
      <c r="CD53" s="16"/>
      <c r="CE53" s="16"/>
      <c r="CF53" s="16"/>
      <c r="CG53" s="16"/>
      <c r="CH53" s="16"/>
      <c r="CI53" s="16"/>
      <c r="CJ53" s="16"/>
      <c r="CK53" s="16"/>
      <c r="CL53" s="16"/>
      <c r="CM53" s="16"/>
      <c r="CN53" s="16"/>
      <c r="CO53" s="16"/>
      <c r="CP53" s="16"/>
      <c r="CQ53" s="16"/>
      <c r="CR53" s="16"/>
      <c r="CS53" s="80"/>
      <c r="CT53" s="16"/>
      <c r="CU53" s="16"/>
      <c r="CV53" s="16"/>
      <c r="CW53" s="16"/>
      <c r="CX53" s="16"/>
      <c r="CY53" s="16"/>
      <c r="CZ53" s="16"/>
      <c r="DA53" s="16"/>
      <c r="DB53" s="80"/>
      <c r="DC53" s="80"/>
      <c r="DD53" s="80"/>
      <c r="DE53" s="80"/>
      <c r="DF53" s="80"/>
      <c r="DG53" s="16"/>
      <c r="DH53" s="15"/>
      <c r="DI53" s="15"/>
      <c r="DJ53" s="16"/>
      <c r="DK53" s="15"/>
      <c r="DL53" s="16"/>
      <c r="DM53" s="15"/>
      <c r="DN53" s="80"/>
      <c r="DO53" s="80"/>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row>
    <row r="54" spans="2:149">
      <c r="B54" s="14">
        <v>44</v>
      </c>
      <c r="C54" s="402" t="s">
        <v>468</v>
      </c>
      <c r="D54" s="232">
        <f>①入力・結果!L74</f>
        <v>0</v>
      </c>
      <c r="G54" s="16"/>
      <c r="H54" s="15"/>
      <c r="I54" s="16"/>
      <c r="J54" s="16"/>
      <c r="K54" s="16"/>
      <c r="L54" s="16"/>
      <c r="M54" s="16"/>
      <c r="N54" s="16"/>
      <c r="O54" s="16"/>
      <c r="P54" s="16"/>
      <c r="Q54" s="16"/>
      <c r="R54" s="16"/>
      <c r="S54" s="16"/>
      <c r="T54" s="16"/>
      <c r="U54" s="16"/>
      <c r="V54" s="16"/>
      <c r="W54" s="16"/>
      <c r="X54" s="16"/>
      <c r="Y54" s="16"/>
      <c r="Z54" s="80"/>
      <c r="AA54" s="16"/>
      <c r="AB54" s="16"/>
      <c r="AC54" s="16"/>
      <c r="AD54" s="16"/>
      <c r="AE54" s="16"/>
      <c r="AF54" s="16"/>
      <c r="AG54" s="16"/>
      <c r="AH54" s="16"/>
      <c r="AI54" s="80"/>
      <c r="AJ54" s="80"/>
      <c r="AK54" s="80"/>
      <c r="AL54" s="80"/>
      <c r="AM54" s="80"/>
      <c r="AN54" s="16"/>
      <c r="AO54" s="15"/>
      <c r="AP54" s="15"/>
      <c r="AQ54" s="16"/>
      <c r="AR54" s="15"/>
      <c r="AS54" s="16"/>
      <c r="AT54" s="15"/>
      <c r="AU54" s="80"/>
      <c r="AV54" s="80"/>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46"/>
      <c r="CA54" s="11"/>
      <c r="CB54" s="16"/>
      <c r="CC54" s="16"/>
      <c r="CD54" s="16"/>
      <c r="CE54" s="16"/>
      <c r="CF54" s="16"/>
      <c r="CG54" s="16"/>
      <c r="CH54" s="16"/>
      <c r="CI54" s="16"/>
      <c r="CJ54" s="16"/>
      <c r="CK54" s="16"/>
      <c r="CL54" s="16"/>
      <c r="CM54" s="16"/>
      <c r="CN54" s="16"/>
      <c r="CO54" s="16"/>
      <c r="CP54" s="16"/>
      <c r="CQ54" s="16"/>
      <c r="CR54" s="16"/>
      <c r="CS54" s="80"/>
      <c r="CT54" s="16"/>
      <c r="CU54" s="16"/>
      <c r="CV54" s="16"/>
      <c r="CW54" s="16"/>
      <c r="CX54" s="16"/>
      <c r="CY54" s="16"/>
      <c r="CZ54" s="16"/>
      <c r="DA54" s="16"/>
      <c r="DB54" s="80"/>
      <c r="DC54" s="80"/>
      <c r="DD54" s="80"/>
      <c r="DE54" s="80"/>
      <c r="DF54" s="80"/>
      <c r="DG54" s="16"/>
      <c r="DH54" s="15"/>
      <c r="DI54" s="15"/>
      <c r="DJ54" s="16"/>
      <c r="DK54" s="15"/>
      <c r="DL54" s="16"/>
      <c r="DM54" s="15"/>
      <c r="DN54" s="80"/>
      <c r="DO54" s="80"/>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row>
    <row r="55" spans="2:149">
      <c r="B55" s="14">
        <v>45</v>
      </c>
      <c r="C55" s="402" t="s">
        <v>469</v>
      </c>
      <c r="D55" s="232">
        <f>①入力・結果!L75</f>
        <v>0</v>
      </c>
      <c r="Z55" s="49"/>
      <c r="AI55" s="49"/>
      <c r="AJ55" s="49"/>
      <c r="AK55" s="49"/>
      <c r="AL55" s="49"/>
      <c r="AM55" s="49"/>
      <c r="AU55" s="49"/>
      <c r="AV55" s="49"/>
      <c r="BZ55" s="8"/>
      <c r="CS55" s="49"/>
      <c r="DB55" s="49"/>
      <c r="DC55" s="49"/>
      <c r="DD55" s="49"/>
      <c r="DE55" s="49"/>
      <c r="DF55" s="49"/>
      <c r="DN55" s="49"/>
      <c r="DO55" s="49"/>
    </row>
    <row r="56" spans="2:149">
      <c r="B56" s="404">
        <v>46</v>
      </c>
      <c r="C56" s="405" t="s">
        <v>470</v>
      </c>
      <c r="D56" s="406">
        <f>①入力・結果!L76</f>
        <v>0</v>
      </c>
      <c r="Z56" s="49"/>
      <c r="AI56" s="49"/>
      <c r="AJ56" s="49"/>
      <c r="AK56" s="49"/>
      <c r="AL56" s="49"/>
      <c r="AM56" s="49"/>
      <c r="AU56" s="49"/>
      <c r="AV56" s="49"/>
      <c r="BZ56" s="8"/>
      <c r="CS56" s="49"/>
      <c r="DB56" s="49"/>
      <c r="DC56" s="49"/>
      <c r="DD56" s="49"/>
      <c r="DE56" s="49"/>
      <c r="DF56" s="49"/>
      <c r="DN56" s="49"/>
      <c r="DO56" s="49"/>
    </row>
    <row r="57" spans="2:149">
      <c r="B57" s="3">
        <v>47</v>
      </c>
      <c r="C57" s="400" t="s">
        <v>390</v>
      </c>
      <c r="D57" s="231">
        <f>①入力・結果!L77</f>
        <v>0</v>
      </c>
      <c r="Z57" s="49"/>
      <c r="AI57" s="49"/>
      <c r="AJ57" s="49"/>
      <c r="AK57" s="49"/>
      <c r="AL57" s="49"/>
      <c r="AM57" s="49"/>
      <c r="AU57" s="49"/>
      <c r="AV57" s="49"/>
      <c r="CD57" s="89"/>
      <c r="CS57" s="49"/>
      <c r="DB57" s="49"/>
      <c r="DC57" s="49"/>
      <c r="DD57" s="49"/>
      <c r="DE57" s="49"/>
      <c r="DF57" s="49"/>
      <c r="DN57" s="49"/>
      <c r="DO57" s="49"/>
    </row>
    <row r="58" spans="2:149" ht="33">
      <c r="B58" s="793">
        <v>48</v>
      </c>
      <c r="C58" s="791" t="s">
        <v>484</v>
      </c>
      <c r="D58" s="232">
        <f>①入力・結果!L78</f>
        <v>0</v>
      </c>
      <c r="Z58" s="49"/>
      <c r="AI58" s="49"/>
      <c r="AJ58" s="49"/>
      <c r="AK58" s="49"/>
      <c r="AL58" s="49"/>
      <c r="AM58" s="49"/>
      <c r="AU58" s="49"/>
      <c r="AV58" s="49"/>
      <c r="CS58" s="49"/>
      <c r="DB58" s="49"/>
      <c r="DC58" s="49"/>
      <c r="DD58" s="49"/>
      <c r="DE58" s="49"/>
      <c r="DF58" s="49"/>
      <c r="DN58" s="49"/>
      <c r="DO58" s="49"/>
    </row>
    <row r="59" spans="2:149">
      <c r="B59" s="14">
        <v>49</v>
      </c>
      <c r="C59" s="402" t="s">
        <v>486</v>
      </c>
      <c r="D59" s="232">
        <f>①入力・結果!L79</f>
        <v>0</v>
      </c>
      <c r="Z59" s="49"/>
      <c r="AI59" s="49"/>
      <c r="AJ59" s="49"/>
      <c r="AK59" s="49"/>
      <c r="AL59" s="49"/>
      <c r="AM59" s="49"/>
      <c r="AU59" s="49"/>
      <c r="AV59" s="49"/>
      <c r="CS59" s="49"/>
      <c r="DB59" s="49"/>
      <c r="DC59" s="49"/>
      <c r="DD59" s="49"/>
      <c r="DE59" s="49"/>
      <c r="DF59" s="49"/>
      <c r="DN59" s="49"/>
      <c r="DO59" s="49"/>
    </row>
    <row r="60" spans="2:149">
      <c r="B60" s="407">
        <v>50</v>
      </c>
      <c r="C60" s="408" t="s">
        <v>163</v>
      </c>
      <c r="D60" s="409">
        <f>①入力・結果!L80</f>
        <v>0</v>
      </c>
      <c r="AI60" s="49"/>
      <c r="AJ60" s="49"/>
      <c r="AK60" s="49"/>
      <c r="AL60" s="49"/>
      <c r="AM60" s="49"/>
      <c r="AU60" s="49"/>
      <c r="AV60" s="49"/>
      <c r="DB60" s="49"/>
      <c r="DC60" s="49"/>
      <c r="DD60" s="49"/>
      <c r="DE60" s="49"/>
      <c r="DF60" s="49"/>
      <c r="DN60" s="49"/>
      <c r="DO60" s="49"/>
    </row>
    <row r="61" spans="2:149">
      <c r="B61" s="3">
        <v>51</v>
      </c>
      <c r="C61" s="400" t="s">
        <v>264</v>
      </c>
      <c r="D61" s="231">
        <f>①入力・結果!L81</f>
        <v>0</v>
      </c>
      <c r="AI61" s="49"/>
      <c r="AJ61" s="49"/>
      <c r="AK61" s="49"/>
      <c r="AL61" s="49"/>
      <c r="AM61" s="49"/>
      <c r="AU61" s="49"/>
      <c r="AV61" s="49"/>
      <c r="DB61" s="49"/>
      <c r="DC61" s="49"/>
      <c r="DD61" s="49"/>
      <c r="DE61" s="49"/>
      <c r="DF61" s="49"/>
      <c r="DN61" s="49"/>
      <c r="DO61" s="49"/>
    </row>
    <row r="62" spans="2:149">
      <c r="B62" s="3">
        <v>52</v>
      </c>
      <c r="C62" s="400" t="s">
        <v>391</v>
      </c>
      <c r="D62" s="231">
        <f>①入力・結果!L82</f>
        <v>0</v>
      </c>
      <c r="AI62" s="49"/>
      <c r="AJ62" s="49"/>
      <c r="AK62" s="49"/>
      <c r="AL62" s="49"/>
      <c r="AM62" s="49"/>
      <c r="AU62" s="49"/>
      <c r="AV62" s="49"/>
      <c r="DB62" s="49"/>
      <c r="DC62" s="49"/>
      <c r="DD62" s="49"/>
      <c r="DE62" s="49"/>
      <c r="DF62" s="49"/>
      <c r="DN62" s="49"/>
      <c r="DO62" s="49"/>
    </row>
    <row r="63" spans="2:149">
      <c r="B63" s="14">
        <v>53</v>
      </c>
      <c r="C63" s="402" t="s">
        <v>165</v>
      </c>
      <c r="D63" s="232">
        <f>①入力・結果!L83</f>
        <v>0</v>
      </c>
      <c r="AI63" s="49"/>
      <c r="AJ63" s="49"/>
      <c r="AK63" s="49"/>
      <c r="AL63" s="49"/>
      <c r="AM63" s="49"/>
      <c r="DB63" s="49"/>
      <c r="DC63" s="49"/>
      <c r="DD63" s="49"/>
      <c r="DE63" s="49"/>
      <c r="DF63" s="49"/>
    </row>
    <row r="64" spans="2:149">
      <c r="B64" s="14">
        <v>54</v>
      </c>
      <c r="C64" s="402" t="s">
        <v>539</v>
      </c>
      <c r="D64" s="232">
        <f>①入力・結果!L84</f>
        <v>0</v>
      </c>
    </row>
    <row r="65" spans="2:4">
      <c r="B65" s="14">
        <v>55</v>
      </c>
      <c r="C65" s="402" t="s">
        <v>166</v>
      </c>
      <c r="D65" s="232">
        <f>①入力・結果!L85</f>
        <v>0</v>
      </c>
    </row>
    <row r="66" spans="2:4">
      <c r="B66" s="404">
        <v>56</v>
      </c>
      <c r="C66" s="405" t="s">
        <v>167</v>
      </c>
      <c r="D66" s="406">
        <f>①入力・結果!L86</f>
        <v>0</v>
      </c>
    </row>
    <row r="67" spans="2:4">
      <c r="B67" s="14">
        <v>57</v>
      </c>
      <c r="C67" s="402" t="s">
        <v>168</v>
      </c>
      <c r="D67" s="232">
        <f>①入力・結果!L87</f>
        <v>0</v>
      </c>
    </row>
    <row r="68" spans="2:4">
      <c r="B68" s="14">
        <v>58</v>
      </c>
      <c r="C68" s="402" t="s">
        <v>267</v>
      </c>
      <c r="D68" s="232">
        <f>①入力・結果!L88</f>
        <v>0</v>
      </c>
    </row>
    <row r="69" spans="2:4">
      <c r="B69" s="14">
        <v>59</v>
      </c>
      <c r="C69" s="402" t="s">
        <v>169</v>
      </c>
      <c r="D69" s="232">
        <f>①入力・結果!L89</f>
        <v>0</v>
      </c>
    </row>
    <row r="70" spans="2:4">
      <c r="B70" s="407">
        <v>60</v>
      </c>
      <c r="C70" s="408" t="s">
        <v>472</v>
      </c>
      <c r="D70" s="409">
        <f>①入力・結果!L90</f>
        <v>0</v>
      </c>
    </row>
    <row r="71" spans="2:4">
      <c r="B71" s="14">
        <v>61</v>
      </c>
      <c r="C71" s="402" t="s">
        <v>170</v>
      </c>
      <c r="D71" s="232">
        <f>①入力・結果!L91</f>
        <v>0</v>
      </c>
    </row>
    <row r="72" spans="2:4">
      <c r="B72" s="14">
        <v>62</v>
      </c>
      <c r="C72" s="402" t="s">
        <v>171</v>
      </c>
      <c r="D72" s="232">
        <f>①入力・結果!L92</f>
        <v>0</v>
      </c>
    </row>
    <row r="73" spans="2:4">
      <c r="B73" s="14">
        <v>63</v>
      </c>
      <c r="C73" s="402" t="s">
        <v>172</v>
      </c>
      <c r="D73" s="232">
        <f>①入力・結果!L93</f>
        <v>0</v>
      </c>
    </row>
    <row r="74" spans="2:4">
      <c r="B74" s="3">
        <v>64</v>
      </c>
      <c r="C74" s="400" t="s">
        <v>216</v>
      </c>
      <c r="D74" s="231">
        <f>①入力・結果!L94</f>
        <v>0</v>
      </c>
    </row>
    <row r="75" spans="2:4">
      <c r="B75" s="407">
        <v>65</v>
      </c>
      <c r="C75" s="408" t="s">
        <v>174</v>
      </c>
      <c r="D75" s="409">
        <f>①入力・結果!L95</f>
        <v>0</v>
      </c>
    </row>
    <row r="76" spans="2:4">
      <c r="B76" s="14">
        <v>66</v>
      </c>
      <c r="C76" s="402" t="s">
        <v>175</v>
      </c>
      <c r="D76" s="232">
        <f>①入力・結果!L96</f>
        <v>0</v>
      </c>
    </row>
    <row r="77" spans="2:4">
      <c r="B77" s="14">
        <v>67</v>
      </c>
      <c r="C77" s="402" t="s">
        <v>176</v>
      </c>
      <c r="D77" s="232">
        <f>①入力・結果!L97</f>
        <v>0</v>
      </c>
    </row>
    <row r="78" spans="2:4">
      <c r="B78" s="14">
        <v>68</v>
      </c>
      <c r="C78" s="402" t="s">
        <v>315</v>
      </c>
      <c r="D78" s="232">
        <f>①入力・結果!L98</f>
        <v>0</v>
      </c>
    </row>
    <row r="79" spans="2:4">
      <c r="B79" s="14">
        <v>69</v>
      </c>
      <c r="C79" s="402" t="s">
        <v>177</v>
      </c>
      <c r="D79" s="232">
        <f>①入力・結果!L99</f>
        <v>0</v>
      </c>
    </row>
    <row r="80" spans="2:4">
      <c r="B80" s="14">
        <v>70</v>
      </c>
      <c r="C80" s="402" t="s">
        <v>178</v>
      </c>
      <c r="D80" s="232">
        <f>①入力・結果!L100</f>
        <v>0</v>
      </c>
    </row>
    <row r="81" spans="2:4" ht="11.5" thickBot="1">
      <c r="B81" s="14">
        <v>71</v>
      </c>
      <c r="C81" s="403" t="s">
        <v>530</v>
      </c>
      <c r="D81" s="232">
        <f>①入力・結果!L58</f>
        <v>0</v>
      </c>
    </row>
    <row r="82" spans="2:4" ht="11.5" thickBot="1">
      <c r="B82" s="102"/>
      <c r="C82" s="227" t="s">
        <v>203</v>
      </c>
      <c r="D82" s="233">
        <f>①入力・結果!L101</f>
        <v>0</v>
      </c>
    </row>
    <row r="131" spans="7:84">
      <c r="G131" s="792"/>
      <c r="H131" s="792"/>
      <c r="I131" s="792"/>
      <c r="J131" s="792"/>
      <c r="K131" s="792"/>
      <c r="L131" s="792"/>
      <c r="M131" s="792"/>
      <c r="N131" s="792"/>
      <c r="O131" s="792"/>
      <c r="P131" s="792"/>
      <c r="Q131" s="792"/>
      <c r="R131" s="792"/>
      <c r="S131" s="792"/>
      <c r="T131" s="792"/>
      <c r="U131" s="792"/>
      <c r="V131" s="792"/>
      <c r="W131" s="792"/>
      <c r="X131" s="792"/>
      <c r="Y131" s="792"/>
      <c r="Z131" s="792"/>
      <c r="AA131" s="792"/>
      <c r="AB131" s="792"/>
      <c r="AC131" s="792"/>
      <c r="AD131" s="792"/>
      <c r="AE131" s="792"/>
      <c r="AF131" s="792"/>
      <c r="AG131" s="792"/>
      <c r="AH131" s="792"/>
      <c r="AI131" s="792"/>
      <c r="AJ131" s="792"/>
      <c r="AK131" s="792"/>
      <c r="AL131" s="792"/>
      <c r="AM131" s="792"/>
      <c r="AN131" s="792"/>
      <c r="AO131" s="792"/>
      <c r="AP131" s="792"/>
      <c r="AQ131" s="792"/>
      <c r="AR131" s="792"/>
      <c r="AS131" s="792"/>
      <c r="AT131" s="792"/>
      <c r="AU131" s="792"/>
      <c r="AV131" s="792"/>
      <c r="AW131" s="792"/>
      <c r="AX131" s="792"/>
      <c r="AY131" s="792"/>
      <c r="AZ131" s="792"/>
      <c r="BA131" s="792"/>
      <c r="BB131" s="792"/>
      <c r="BC131" s="792"/>
      <c r="BD131" s="792"/>
      <c r="BE131" s="792"/>
      <c r="BF131" s="792"/>
      <c r="BG131" s="792"/>
      <c r="BH131" s="792"/>
      <c r="BI131" s="792"/>
      <c r="BJ131" s="792"/>
      <c r="BK131" s="792"/>
      <c r="BL131" s="792"/>
      <c r="BM131" s="792"/>
      <c r="BN131" s="792"/>
      <c r="BO131" s="792"/>
      <c r="BP131" s="792"/>
      <c r="BQ131" s="792"/>
      <c r="BR131" s="792"/>
      <c r="BS131" s="792"/>
      <c r="BT131" s="792"/>
      <c r="BU131" s="792"/>
      <c r="BV131" s="792"/>
      <c r="BW131" s="792"/>
      <c r="BX131" s="792"/>
      <c r="BY131" s="792"/>
      <c r="BZ131" s="792"/>
      <c r="CA131" s="792"/>
      <c r="CB131" s="792"/>
      <c r="CC131" s="792"/>
      <c r="CD131" s="792"/>
      <c r="CE131" s="792"/>
      <c r="CF131" s="792"/>
    </row>
    <row r="132" spans="7:84">
      <c r="G132" s="792"/>
      <c r="H132" s="792"/>
      <c r="I132" s="792"/>
      <c r="J132" s="792"/>
      <c r="K132" s="792"/>
      <c r="L132" s="792"/>
      <c r="M132" s="792"/>
      <c r="N132" s="792"/>
      <c r="O132" s="792"/>
      <c r="P132" s="792"/>
      <c r="Q132" s="792"/>
      <c r="R132" s="792"/>
      <c r="S132" s="792"/>
      <c r="T132" s="792"/>
      <c r="U132" s="792"/>
      <c r="V132" s="792"/>
      <c r="W132" s="792"/>
      <c r="X132" s="792"/>
      <c r="Y132" s="792"/>
      <c r="Z132" s="792"/>
      <c r="AA132" s="792"/>
      <c r="AB132" s="792"/>
      <c r="AC132" s="792"/>
      <c r="AD132" s="792"/>
      <c r="AE132" s="792"/>
      <c r="AF132" s="792"/>
      <c r="AG132" s="792"/>
      <c r="AH132" s="792"/>
      <c r="AI132" s="792"/>
      <c r="AJ132" s="792"/>
      <c r="AK132" s="792"/>
      <c r="AL132" s="792"/>
      <c r="AM132" s="792"/>
      <c r="AN132" s="792"/>
      <c r="AO132" s="792"/>
      <c r="AP132" s="792"/>
      <c r="AQ132" s="792"/>
      <c r="AR132" s="792"/>
      <c r="AS132" s="792"/>
      <c r="AT132" s="792"/>
      <c r="AU132" s="792"/>
      <c r="AV132" s="792"/>
      <c r="AW132" s="792"/>
      <c r="AX132" s="792"/>
      <c r="AY132" s="792"/>
      <c r="AZ132" s="792"/>
      <c r="BA132" s="792"/>
      <c r="BB132" s="792"/>
      <c r="BC132" s="792"/>
      <c r="BD132" s="792"/>
      <c r="BE132" s="792"/>
      <c r="BF132" s="792"/>
      <c r="BG132" s="792"/>
      <c r="BH132" s="792"/>
      <c r="BI132" s="792"/>
      <c r="BJ132" s="792"/>
      <c r="BK132" s="792"/>
      <c r="BL132" s="792"/>
      <c r="BM132" s="792"/>
      <c r="BN132" s="792"/>
      <c r="BO132" s="792"/>
      <c r="BP132" s="792"/>
      <c r="BQ132" s="792"/>
      <c r="BR132" s="792"/>
      <c r="BS132" s="792"/>
      <c r="BT132" s="792"/>
      <c r="BU132" s="792"/>
      <c r="BV132" s="792"/>
      <c r="BW132" s="792"/>
      <c r="BX132" s="792"/>
      <c r="BY132" s="792"/>
      <c r="BZ132" s="792"/>
      <c r="CA132" s="792"/>
      <c r="CB132" s="792"/>
      <c r="CC132" s="792"/>
      <c r="CD132" s="792"/>
      <c r="CE132" s="792"/>
      <c r="CF132" s="792"/>
    </row>
    <row r="133" spans="7:84">
      <c r="G133" s="792"/>
      <c r="H133" s="792"/>
      <c r="I133" s="792"/>
      <c r="J133" s="792"/>
      <c r="K133" s="792"/>
      <c r="L133" s="792"/>
      <c r="M133" s="792"/>
      <c r="N133" s="792"/>
      <c r="O133" s="792"/>
      <c r="P133" s="792"/>
      <c r="Q133" s="792"/>
      <c r="R133" s="792"/>
      <c r="S133" s="792"/>
      <c r="T133" s="792"/>
      <c r="U133" s="792"/>
      <c r="V133" s="792"/>
      <c r="W133" s="792"/>
      <c r="X133" s="792"/>
      <c r="Y133" s="792"/>
      <c r="Z133" s="792"/>
      <c r="AA133" s="792"/>
      <c r="AB133" s="792"/>
      <c r="AC133" s="792"/>
      <c r="AD133" s="792"/>
      <c r="AE133" s="792"/>
      <c r="AF133" s="792"/>
      <c r="AG133" s="792"/>
      <c r="AH133" s="792"/>
      <c r="AI133" s="792"/>
      <c r="AJ133" s="792"/>
      <c r="AK133" s="792"/>
      <c r="AL133" s="792"/>
      <c r="AM133" s="792"/>
      <c r="AN133" s="792"/>
      <c r="AO133" s="792"/>
      <c r="AP133" s="792"/>
      <c r="AQ133" s="792"/>
      <c r="AR133" s="792"/>
      <c r="AS133" s="792"/>
      <c r="AT133" s="792"/>
      <c r="AU133" s="792"/>
      <c r="AV133" s="792"/>
      <c r="AW133" s="792"/>
      <c r="AX133" s="792"/>
      <c r="AY133" s="792"/>
      <c r="AZ133" s="792"/>
      <c r="BA133" s="792"/>
      <c r="BB133" s="792"/>
      <c r="BC133" s="792"/>
      <c r="BD133" s="792"/>
      <c r="BE133" s="792"/>
      <c r="BF133" s="792"/>
      <c r="BG133" s="792"/>
      <c r="BH133" s="792"/>
      <c r="BI133" s="792"/>
      <c r="BJ133" s="792"/>
      <c r="BK133" s="792"/>
      <c r="BL133" s="792"/>
      <c r="BM133" s="792"/>
      <c r="BN133" s="792"/>
      <c r="BO133" s="792"/>
      <c r="BP133" s="792"/>
      <c r="BQ133" s="792"/>
      <c r="BR133" s="792"/>
      <c r="BS133" s="792"/>
      <c r="BT133" s="792"/>
      <c r="BU133" s="792"/>
      <c r="BV133" s="792"/>
      <c r="BW133" s="792"/>
      <c r="BX133" s="792"/>
      <c r="BY133" s="792"/>
      <c r="BZ133" s="792"/>
      <c r="CA133" s="792"/>
      <c r="CB133" s="792"/>
      <c r="CC133" s="792"/>
      <c r="CD133" s="792"/>
      <c r="CE133" s="792"/>
      <c r="CF133" s="792"/>
    </row>
    <row r="134" spans="7:84">
      <c r="G134" s="792"/>
      <c r="H134" s="792"/>
      <c r="I134" s="792"/>
      <c r="J134" s="792"/>
      <c r="K134" s="792"/>
      <c r="L134" s="792"/>
      <c r="M134" s="792"/>
      <c r="N134" s="792"/>
      <c r="O134" s="792"/>
      <c r="P134" s="792"/>
      <c r="Q134" s="792"/>
      <c r="R134" s="792"/>
      <c r="S134" s="792"/>
      <c r="T134" s="792"/>
      <c r="U134" s="792"/>
      <c r="V134" s="792"/>
      <c r="W134" s="792"/>
      <c r="X134" s="792"/>
      <c r="Y134" s="792"/>
      <c r="Z134" s="792"/>
      <c r="AA134" s="792"/>
      <c r="AB134" s="792"/>
      <c r="AC134" s="792"/>
      <c r="AD134" s="792"/>
      <c r="AE134" s="792"/>
      <c r="AF134" s="792"/>
      <c r="AG134" s="792"/>
      <c r="AH134" s="792"/>
      <c r="AI134" s="792"/>
      <c r="AJ134" s="792"/>
      <c r="AK134" s="792"/>
      <c r="AL134" s="792"/>
      <c r="AM134" s="792"/>
      <c r="AN134" s="792"/>
      <c r="AO134" s="792"/>
      <c r="AP134" s="792"/>
      <c r="AQ134" s="792"/>
      <c r="AR134" s="792"/>
      <c r="AS134" s="792"/>
      <c r="AT134" s="792"/>
      <c r="AU134" s="792"/>
      <c r="AV134" s="792"/>
      <c r="AW134" s="792"/>
      <c r="AX134" s="792"/>
      <c r="AY134" s="792"/>
      <c r="AZ134" s="792"/>
      <c r="BA134" s="792"/>
      <c r="BB134" s="792"/>
      <c r="BC134" s="792"/>
      <c r="BD134" s="792"/>
      <c r="BE134" s="792"/>
      <c r="BF134" s="792"/>
      <c r="BG134" s="792"/>
      <c r="BH134" s="792"/>
      <c r="BI134" s="792"/>
      <c r="BJ134" s="792"/>
      <c r="BK134" s="792"/>
      <c r="BL134" s="792"/>
      <c r="BM134" s="792"/>
      <c r="BN134" s="792"/>
      <c r="BO134" s="792"/>
      <c r="BP134" s="792"/>
      <c r="BQ134" s="792"/>
      <c r="BR134" s="792"/>
      <c r="BS134" s="792"/>
      <c r="BT134" s="792"/>
      <c r="BU134" s="792"/>
      <c r="BV134" s="792"/>
      <c r="BW134" s="792"/>
      <c r="BX134" s="792"/>
      <c r="BY134" s="792"/>
      <c r="BZ134" s="792"/>
      <c r="CA134" s="792"/>
      <c r="CB134" s="792"/>
      <c r="CC134" s="792"/>
      <c r="CD134" s="792"/>
      <c r="CE134" s="792"/>
      <c r="CF134" s="792"/>
    </row>
    <row r="135" spans="7:84">
      <c r="G135" s="792"/>
      <c r="H135" s="792"/>
      <c r="I135" s="792"/>
      <c r="J135" s="792"/>
      <c r="K135" s="792"/>
      <c r="L135" s="792"/>
      <c r="M135" s="792"/>
      <c r="N135" s="792"/>
      <c r="O135" s="792"/>
      <c r="P135" s="792"/>
      <c r="Q135" s="792"/>
      <c r="R135" s="792"/>
      <c r="S135" s="792"/>
      <c r="T135" s="792"/>
      <c r="U135" s="792"/>
      <c r="V135" s="792"/>
      <c r="W135" s="792"/>
      <c r="X135" s="792"/>
      <c r="Y135" s="792"/>
      <c r="Z135" s="792"/>
      <c r="AA135" s="792"/>
      <c r="AB135" s="792"/>
      <c r="AC135" s="792"/>
      <c r="AD135" s="792"/>
      <c r="AE135" s="792"/>
      <c r="AF135" s="792"/>
      <c r="AG135" s="792"/>
      <c r="AH135" s="792"/>
      <c r="AI135" s="792"/>
      <c r="AJ135" s="792"/>
      <c r="AK135" s="792"/>
      <c r="AL135" s="792"/>
      <c r="AM135" s="792"/>
      <c r="AN135" s="792"/>
      <c r="AO135" s="792"/>
      <c r="AP135" s="792"/>
      <c r="AQ135" s="792"/>
      <c r="AR135" s="792"/>
      <c r="AS135" s="792"/>
      <c r="AT135" s="792"/>
      <c r="AU135" s="792"/>
      <c r="AV135" s="792"/>
      <c r="AW135" s="792"/>
      <c r="AX135" s="792"/>
      <c r="AY135" s="792"/>
      <c r="AZ135" s="792"/>
      <c r="BA135" s="792"/>
      <c r="BB135" s="792"/>
      <c r="BC135" s="792"/>
      <c r="BD135" s="792"/>
      <c r="BE135" s="792"/>
      <c r="BF135" s="792"/>
      <c r="BG135" s="792"/>
      <c r="BH135" s="792"/>
      <c r="BI135" s="792"/>
      <c r="BJ135" s="792"/>
      <c r="BK135" s="792"/>
      <c r="BL135" s="792"/>
      <c r="BM135" s="792"/>
      <c r="BN135" s="792"/>
      <c r="BO135" s="792"/>
      <c r="BP135" s="792"/>
      <c r="BQ135" s="792"/>
      <c r="BR135" s="792"/>
      <c r="BS135" s="792"/>
      <c r="BT135" s="792"/>
      <c r="BU135" s="792"/>
      <c r="BV135" s="792"/>
      <c r="BW135" s="792"/>
      <c r="BX135" s="792"/>
      <c r="BY135" s="792"/>
      <c r="BZ135" s="792"/>
      <c r="CA135" s="792"/>
      <c r="CB135" s="792"/>
      <c r="CC135" s="792"/>
      <c r="CD135" s="792"/>
      <c r="CE135" s="792"/>
      <c r="CF135" s="792"/>
    </row>
    <row r="136" spans="7:84">
      <c r="G136" s="792"/>
      <c r="H136" s="792"/>
      <c r="I136" s="792"/>
      <c r="J136" s="792"/>
      <c r="K136" s="792"/>
      <c r="L136" s="792"/>
      <c r="M136" s="792"/>
      <c r="N136" s="792"/>
      <c r="O136" s="792"/>
      <c r="P136" s="792"/>
      <c r="Q136" s="792"/>
      <c r="R136" s="792"/>
      <c r="S136" s="792"/>
      <c r="T136" s="792"/>
      <c r="U136" s="792"/>
      <c r="V136" s="792"/>
      <c r="W136" s="792"/>
      <c r="X136" s="792"/>
      <c r="Y136" s="792"/>
      <c r="Z136" s="792"/>
      <c r="AA136" s="792"/>
      <c r="AB136" s="792"/>
      <c r="AC136" s="792"/>
      <c r="AD136" s="792"/>
      <c r="AE136" s="792"/>
      <c r="AF136" s="792"/>
      <c r="AG136" s="792"/>
      <c r="AH136" s="792"/>
      <c r="AI136" s="792"/>
      <c r="AJ136" s="792"/>
      <c r="AK136" s="792"/>
      <c r="AL136" s="792"/>
      <c r="AM136" s="792"/>
      <c r="AN136" s="792"/>
      <c r="AO136" s="792"/>
      <c r="AP136" s="792"/>
      <c r="AQ136" s="792"/>
      <c r="AR136" s="792"/>
      <c r="AS136" s="792"/>
      <c r="AT136" s="792"/>
      <c r="AU136" s="792"/>
      <c r="AV136" s="792"/>
      <c r="AW136" s="792"/>
      <c r="AX136" s="792"/>
      <c r="AY136" s="792"/>
      <c r="AZ136" s="792"/>
      <c r="BA136" s="792"/>
      <c r="BB136" s="792"/>
      <c r="BC136" s="792"/>
      <c r="BD136" s="792"/>
      <c r="BE136" s="792"/>
      <c r="BF136" s="792"/>
      <c r="BG136" s="792"/>
      <c r="BH136" s="792"/>
      <c r="BI136" s="792"/>
      <c r="BJ136" s="792"/>
      <c r="BK136" s="792"/>
      <c r="BL136" s="792"/>
      <c r="BM136" s="792"/>
      <c r="BN136" s="792"/>
      <c r="BO136" s="792"/>
      <c r="BP136" s="792"/>
      <c r="BQ136" s="792"/>
      <c r="BR136" s="792"/>
      <c r="BS136" s="792"/>
      <c r="BT136" s="792"/>
      <c r="BU136" s="792"/>
      <c r="BV136" s="792"/>
      <c r="BW136" s="792"/>
      <c r="BX136" s="792"/>
      <c r="BY136" s="792"/>
      <c r="BZ136" s="792"/>
      <c r="CA136" s="792"/>
      <c r="CB136" s="792"/>
      <c r="CC136" s="792"/>
      <c r="CD136" s="792"/>
      <c r="CE136" s="792"/>
      <c r="CF136" s="792"/>
    </row>
    <row r="137" spans="7:84">
      <c r="G137" s="792"/>
      <c r="H137" s="792"/>
      <c r="I137" s="792"/>
      <c r="J137" s="792"/>
      <c r="K137" s="792"/>
      <c r="L137" s="792"/>
      <c r="M137" s="792"/>
      <c r="N137" s="792"/>
      <c r="O137" s="792"/>
      <c r="P137" s="792"/>
      <c r="Q137" s="792"/>
      <c r="R137" s="792"/>
      <c r="S137" s="792"/>
      <c r="T137" s="792"/>
      <c r="U137" s="792"/>
      <c r="V137" s="792"/>
      <c r="W137" s="792"/>
      <c r="X137" s="792"/>
      <c r="Y137" s="792"/>
      <c r="Z137" s="792"/>
      <c r="AA137" s="792"/>
      <c r="AB137" s="792"/>
      <c r="AC137" s="792"/>
      <c r="AD137" s="792"/>
      <c r="AE137" s="792"/>
      <c r="AF137" s="792"/>
      <c r="AG137" s="792"/>
      <c r="AH137" s="792"/>
      <c r="AI137" s="792"/>
      <c r="AJ137" s="792"/>
      <c r="AK137" s="792"/>
      <c r="AL137" s="792"/>
      <c r="AM137" s="792"/>
      <c r="AN137" s="792"/>
      <c r="AO137" s="792"/>
      <c r="AP137" s="792"/>
      <c r="AQ137" s="792"/>
      <c r="AR137" s="792"/>
      <c r="AS137" s="792"/>
      <c r="AT137" s="792"/>
      <c r="AU137" s="792"/>
      <c r="AV137" s="792"/>
      <c r="AW137" s="792"/>
      <c r="AX137" s="792"/>
      <c r="AY137" s="792"/>
      <c r="AZ137" s="792"/>
      <c r="BA137" s="792"/>
      <c r="BB137" s="792"/>
      <c r="BC137" s="792"/>
      <c r="BD137" s="792"/>
      <c r="BE137" s="792"/>
      <c r="BF137" s="792"/>
      <c r="BG137" s="792"/>
      <c r="BH137" s="792"/>
      <c r="BI137" s="792"/>
      <c r="BJ137" s="792"/>
      <c r="BK137" s="792"/>
      <c r="BL137" s="792"/>
      <c r="BM137" s="792"/>
      <c r="BN137" s="792"/>
      <c r="BO137" s="792"/>
      <c r="BP137" s="792"/>
      <c r="BQ137" s="792"/>
      <c r="BR137" s="792"/>
      <c r="BS137" s="792"/>
      <c r="BT137" s="792"/>
      <c r="BU137" s="792"/>
      <c r="BV137" s="792"/>
      <c r="BW137" s="792"/>
      <c r="BX137" s="792"/>
      <c r="BY137" s="792"/>
      <c r="BZ137" s="792"/>
      <c r="CA137" s="792"/>
      <c r="CB137" s="792"/>
      <c r="CC137" s="792"/>
      <c r="CD137" s="792"/>
      <c r="CE137" s="792"/>
      <c r="CF137" s="792"/>
    </row>
    <row r="138" spans="7:84">
      <c r="G138" s="792"/>
      <c r="H138" s="792"/>
      <c r="I138" s="792"/>
      <c r="J138" s="792"/>
      <c r="K138" s="792"/>
      <c r="L138" s="792"/>
      <c r="M138" s="792"/>
      <c r="N138" s="792"/>
      <c r="O138" s="792"/>
      <c r="P138" s="792"/>
      <c r="Q138" s="792"/>
      <c r="R138" s="792"/>
      <c r="S138" s="792"/>
      <c r="T138" s="792"/>
      <c r="U138" s="792"/>
      <c r="V138" s="792"/>
      <c r="W138" s="792"/>
      <c r="X138" s="792"/>
      <c r="Y138" s="792"/>
      <c r="Z138" s="792"/>
      <c r="AA138" s="792"/>
      <c r="AB138" s="792"/>
      <c r="AC138" s="792"/>
      <c r="AD138" s="792"/>
      <c r="AE138" s="792"/>
      <c r="AF138" s="792"/>
      <c r="AG138" s="792"/>
      <c r="AH138" s="792"/>
      <c r="AI138" s="792"/>
      <c r="AJ138" s="792"/>
      <c r="AK138" s="792"/>
      <c r="AL138" s="792"/>
      <c r="AM138" s="792"/>
      <c r="AN138" s="792"/>
      <c r="AO138" s="792"/>
      <c r="AP138" s="792"/>
      <c r="AQ138" s="792"/>
      <c r="AR138" s="792"/>
      <c r="AS138" s="792"/>
      <c r="AT138" s="792"/>
      <c r="AU138" s="792"/>
      <c r="AV138" s="792"/>
      <c r="AW138" s="792"/>
      <c r="AX138" s="792"/>
      <c r="AY138" s="792"/>
      <c r="AZ138" s="792"/>
      <c r="BA138" s="792"/>
      <c r="BB138" s="792"/>
      <c r="BC138" s="792"/>
      <c r="BD138" s="792"/>
      <c r="BE138" s="792"/>
      <c r="BF138" s="792"/>
      <c r="BG138" s="792"/>
      <c r="BH138" s="792"/>
      <c r="BI138" s="792"/>
      <c r="BJ138" s="792"/>
      <c r="BK138" s="792"/>
      <c r="BL138" s="792"/>
      <c r="BM138" s="792"/>
      <c r="BN138" s="792"/>
      <c r="BO138" s="792"/>
      <c r="BP138" s="792"/>
      <c r="BQ138" s="792"/>
      <c r="BR138" s="792"/>
      <c r="BS138" s="792"/>
      <c r="BT138" s="792"/>
      <c r="BU138" s="792"/>
      <c r="BV138" s="792"/>
      <c r="BW138" s="792"/>
      <c r="BX138" s="792"/>
      <c r="BY138" s="792"/>
      <c r="BZ138" s="792"/>
      <c r="CA138" s="792"/>
      <c r="CB138" s="792"/>
      <c r="CC138" s="792"/>
      <c r="CD138" s="792"/>
      <c r="CE138" s="792"/>
      <c r="CF138" s="792"/>
    </row>
    <row r="139" spans="7:84">
      <c r="G139" s="792"/>
      <c r="H139" s="792"/>
      <c r="I139" s="792"/>
      <c r="J139" s="792"/>
      <c r="K139" s="792"/>
      <c r="L139" s="792"/>
      <c r="M139" s="792"/>
      <c r="N139" s="792"/>
      <c r="O139" s="792"/>
      <c r="P139" s="792"/>
      <c r="Q139" s="792"/>
      <c r="R139" s="792"/>
      <c r="S139" s="792"/>
      <c r="T139" s="792"/>
      <c r="U139" s="792"/>
      <c r="V139" s="792"/>
      <c r="W139" s="792"/>
      <c r="X139" s="792"/>
      <c r="Y139" s="792"/>
      <c r="Z139" s="792"/>
      <c r="AA139" s="792"/>
      <c r="AB139" s="792"/>
      <c r="AC139" s="792"/>
      <c r="AD139" s="792"/>
      <c r="AE139" s="792"/>
      <c r="AF139" s="792"/>
      <c r="AG139" s="792"/>
      <c r="AH139" s="792"/>
      <c r="AI139" s="792"/>
      <c r="AJ139" s="792"/>
      <c r="AK139" s="792"/>
      <c r="AL139" s="792"/>
      <c r="AM139" s="792"/>
      <c r="AN139" s="792"/>
      <c r="AO139" s="792"/>
      <c r="AP139" s="792"/>
      <c r="AQ139" s="792"/>
      <c r="AR139" s="792"/>
      <c r="AS139" s="792"/>
      <c r="AT139" s="792"/>
      <c r="AU139" s="792"/>
      <c r="AV139" s="792"/>
      <c r="AW139" s="792"/>
      <c r="AX139" s="792"/>
      <c r="AY139" s="792"/>
      <c r="AZ139" s="792"/>
      <c r="BA139" s="792"/>
      <c r="BB139" s="792"/>
      <c r="BC139" s="792"/>
      <c r="BD139" s="792"/>
      <c r="BE139" s="792"/>
      <c r="BF139" s="792"/>
      <c r="BG139" s="792"/>
      <c r="BH139" s="792"/>
      <c r="BI139" s="792"/>
      <c r="BJ139" s="792"/>
      <c r="BK139" s="792"/>
      <c r="BL139" s="792"/>
      <c r="BM139" s="792"/>
      <c r="BN139" s="792"/>
      <c r="BO139" s="792"/>
      <c r="BP139" s="792"/>
      <c r="BQ139" s="792"/>
      <c r="BR139" s="792"/>
      <c r="BS139" s="792"/>
      <c r="BT139" s="792"/>
      <c r="BU139" s="792"/>
      <c r="BV139" s="792"/>
      <c r="BW139" s="792"/>
      <c r="BX139" s="792"/>
      <c r="BY139" s="792"/>
      <c r="BZ139" s="792"/>
      <c r="CA139" s="792"/>
      <c r="CB139" s="792"/>
      <c r="CC139" s="792"/>
      <c r="CD139" s="792"/>
      <c r="CE139" s="792"/>
      <c r="CF139" s="792"/>
    </row>
    <row r="140" spans="7:84">
      <c r="G140" s="792"/>
      <c r="H140" s="792"/>
      <c r="I140" s="792"/>
      <c r="J140" s="792"/>
      <c r="K140" s="792"/>
      <c r="L140" s="792"/>
      <c r="M140" s="792"/>
      <c r="N140" s="792"/>
      <c r="O140" s="792"/>
      <c r="P140" s="792"/>
      <c r="Q140" s="792"/>
      <c r="R140" s="792"/>
      <c r="S140" s="792"/>
      <c r="T140" s="792"/>
      <c r="U140" s="792"/>
      <c r="V140" s="792"/>
      <c r="W140" s="792"/>
      <c r="X140" s="792"/>
      <c r="Y140" s="792"/>
      <c r="Z140" s="792"/>
      <c r="AA140" s="792"/>
      <c r="AB140" s="792"/>
      <c r="AC140" s="792"/>
      <c r="AD140" s="792"/>
      <c r="AE140" s="792"/>
      <c r="AF140" s="792"/>
      <c r="AG140" s="792"/>
      <c r="AH140" s="792"/>
      <c r="AI140" s="792"/>
      <c r="AJ140" s="792"/>
      <c r="AK140" s="792"/>
      <c r="AL140" s="792"/>
      <c r="AM140" s="792"/>
      <c r="AN140" s="792"/>
      <c r="AO140" s="792"/>
      <c r="AP140" s="792"/>
      <c r="AQ140" s="792"/>
      <c r="AR140" s="792"/>
      <c r="AS140" s="792"/>
      <c r="AT140" s="792"/>
      <c r="AU140" s="792"/>
      <c r="AV140" s="792"/>
      <c r="AW140" s="792"/>
      <c r="AX140" s="792"/>
      <c r="AY140" s="792"/>
      <c r="AZ140" s="792"/>
      <c r="BA140" s="792"/>
      <c r="BB140" s="792"/>
      <c r="BC140" s="792"/>
      <c r="BD140" s="792"/>
      <c r="BE140" s="792"/>
      <c r="BF140" s="792"/>
      <c r="BG140" s="792"/>
      <c r="BH140" s="792"/>
      <c r="BI140" s="792"/>
      <c r="BJ140" s="792"/>
      <c r="BK140" s="792"/>
      <c r="BL140" s="792"/>
      <c r="BM140" s="792"/>
      <c r="BN140" s="792"/>
      <c r="BO140" s="792"/>
      <c r="BP140" s="792"/>
      <c r="BQ140" s="792"/>
      <c r="BR140" s="792"/>
      <c r="BS140" s="792"/>
      <c r="BT140" s="792"/>
      <c r="BU140" s="792"/>
      <c r="BV140" s="792"/>
      <c r="BW140" s="792"/>
      <c r="BX140" s="792"/>
      <c r="BY140" s="792"/>
      <c r="BZ140" s="792"/>
      <c r="CA140" s="792"/>
      <c r="CB140" s="792"/>
      <c r="CC140" s="792"/>
      <c r="CD140" s="792"/>
      <c r="CE140" s="792"/>
      <c r="CF140" s="792"/>
    </row>
    <row r="141" spans="7:84">
      <c r="G141" s="792"/>
      <c r="H141" s="792"/>
      <c r="I141" s="792"/>
      <c r="J141" s="792"/>
      <c r="K141" s="792"/>
      <c r="L141" s="792"/>
      <c r="M141" s="792"/>
      <c r="N141" s="792"/>
      <c r="O141" s="792"/>
      <c r="P141" s="792"/>
      <c r="Q141" s="792"/>
      <c r="R141" s="792"/>
      <c r="S141" s="792"/>
      <c r="T141" s="792"/>
      <c r="U141" s="792"/>
      <c r="V141" s="792"/>
      <c r="W141" s="792"/>
      <c r="X141" s="792"/>
      <c r="Y141" s="792"/>
      <c r="Z141" s="792"/>
      <c r="AA141" s="792"/>
      <c r="AB141" s="792"/>
      <c r="AC141" s="792"/>
      <c r="AD141" s="792"/>
      <c r="AE141" s="792"/>
      <c r="AF141" s="792"/>
      <c r="AG141" s="792"/>
      <c r="AH141" s="792"/>
      <c r="AI141" s="792"/>
      <c r="AJ141" s="792"/>
      <c r="AK141" s="792"/>
      <c r="AL141" s="792"/>
      <c r="AM141" s="792"/>
      <c r="AN141" s="792"/>
      <c r="AO141" s="792"/>
      <c r="AP141" s="792"/>
      <c r="AQ141" s="792"/>
      <c r="AR141" s="792"/>
      <c r="AS141" s="792"/>
      <c r="AT141" s="792"/>
      <c r="AU141" s="792"/>
      <c r="AV141" s="792"/>
      <c r="AW141" s="792"/>
      <c r="AX141" s="792"/>
      <c r="AY141" s="792"/>
      <c r="AZ141" s="792"/>
      <c r="BA141" s="792"/>
      <c r="BB141" s="792"/>
      <c r="BC141" s="792"/>
      <c r="BD141" s="792"/>
      <c r="BE141" s="792"/>
      <c r="BF141" s="792"/>
      <c r="BG141" s="792"/>
      <c r="BH141" s="792"/>
      <c r="BI141" s="792"/>
      <c r="BJ141" s="792"/>
      <c r="BK141" s="792"/>
      <c r="BL141" s="792"/>
      <c r="BM141" s="792"/>
      <c r="BN141" s="792"/>
      <c r="BO141" s="792"/>
      <c r="BP141" s="792"/>
      <c r="BQ141" s="792"/>
      <c r="BR141" s="792"/>
      <c r="BS141" s="792"/>
      <c r="BT141" s="792"/>
      <c r="BU141" s="792"/>
      <c r="BV141" s="792"/>
      <c r="BW141" s="792"/>
      <c r="BX141" s="792"/>
      <c r="BY141" s="792"/>
      <c r="BZ141" s="792"/>
      <c r="CA141" s="792"/>
      <c r="CB141" s="792"/>
      <c r="CC141" s="792"/>
      <c r="CD141" s="792"/>
      <c r="CE141" s="792"/>
      <c r="CF141" s="792"/>
    </row>
    <row r="142" spans="7:84">
      <c r="G142" s="792"/>
      <c r="H142" s="792"/>
      <c r="I142" s="792"/>
      <c r="J142" s="792"/>
      <c r="K142" s="792"/>
      <c r="L142" s="792"/>
      <c r="M142" s="792"/>
      <c r="N142" s="792"/>
      <c r="O142" s="792"/>
      <c r="P142" s="792"/>
      <c r="Q142" s="792"/>
      <c r="R142" s="792"/>
      <c r="S142" s="792"/>
      <c r="T142" s="792"/>
      <c r="U142" s="792"/>
      <c r="V142" s="792"/>
      <c r="W142" s="792"/>
      <c r="X142" s="792"/>
      <c r="Y142" s="792"/>
      <c r="Z142" s="792"/>
      <c r="AA142" s="792"/>
      <c r="AB142" s="792"/>
      <c r="AC142" s="792"/>
      <c r="AD142" s="792"/>
      <c r="AE142" s="792"/>
      <c r="AF142" s="792"/>
      <c r="AG142" s="792"/>
      <c r="AH142" s="792"/>
      <c r="AI142" s="792"/>
      <c r="AJ142" s="792"/>
      <c r="AK142" s="792"/>
      <c r="AL142" s="792"/>
      <c r="AM142" s="792"/>
      <c r="AN142" s="792"/>
      <c r="AO142" s="792"/>
      <c r="AP142" s="792"/>
      <c r="AQ142" s="792"/>
      <c r="AR142" s="792"/>
      <c r="AS142" s="792"/>
      <c r="AT142" s="792"/>
      <c r="AU142" s="792"/>
      <c r="AV142" s="792"/>
      <c r="AW142" s="792"/>
      <c r="AX142" s="792"/>
      <c r="AY142" s="792"/>
      <c r="AZ142" s="792"/>
      <c r="BA142" s="792"/>
      <c r="BB142" s="792"/>
      <c r="BC142" s="792"/>
      <c r="BD142" s="792"/>
      <c r="BE142" s="792"/>
      <c r="BF142" s="792"/>
      <c r="BG142" s="792"/>
      <c r="BH142" s="792"/>
      <c r="BI142" s="792"/>
      <c r="BJ142" s="792"/>
      <c r="BK142" s="792"/>
      <c r="BL142" s="792"/>
      <c r="BM142" s="792"/>
      <c r="BN142" s="792"/>
      <c r="BO142" s="792"/>
      <c r="BP142" s="792"/>
      <c r="BQ142" s="792"/>
      <c r="BR142" s="792"/>
      <c r="BS142" s="792"/>
      <c r="BT142" s="792"/>
      <c r="BU142" s="792"/>
      <c r="BV142" s="792"/>
      <c r="BW142" s="792"/>
      <c r="BX142" s="792"/>
      <c r="BY142" s="792"/>
      <c r="BZ142" s="792"/>
      <c r="CA142" s="792"/>
      <c r="CB142" s="792"/>
      <c r="CC142" s="792"/>
      <c r="CD142" s="792"/>
      <c r="CE142" s="792"/>
      <c r="CF142" s="792"/>
    </row>
    <row r="143" spans="7:84">
      <c r="G143" s="792"/>
      <c r="H143" s="792"/>
      <c r="I143" s="792"/>
      <c r="J143" s="792"/>
      <c r="K143" s="792"/>
      <c r="L143" s="792"/>
      <c r="M143" s="792"/>
      <c r="N143" s="792"/>
      <c r="O143" s="792"/>
      <c r="P143" s="792"/>
      <c r="Q143" s="792"/>
      <c r="R143" s="792"/>
      <c r="S143" s="792"/>
      <c r="T143" s="792"/>
      <c r="U143" s="792"/>
      <c r="V143" s="792"/>
      <c r="W143" s="792"/>
      <c r="X143" s="792"/>
      <c r="Y143" s="792"/>
      <c r="Z143" s="792"/>
      <c r="AA143" s="792"/>
      <c r="AB143" s="792"/>
      <c r="AC143" s="792"/>
      <c r="AD143" s="792"/>
      <c r="AE143" s="792"/>
      <c r="AF143" s="792"/>
      <c r="AG143" s="792"/>
      <c r="AH143" s="792"/>
      <c r="AI143" s="792"/>
      <c r="AJ143" s="792"/>
      <c r="AK143" s="792"/>
      <c r="AL143" s="792"/>
      <c r="AM143" s="792"/>
      <c r="AN143" s="792"/>
      <c r="AO143" s="792"/>
      <c r="AP143" s="792"/>
      <c r="AQ143" s="792"/>
      <c r="AR143" s="792"/>
      <c r="AS143" s="792"/>
      <c r="AT143" s="792"/>
      <c r="AU143" s="792"/>
      <c r="AV143" s="792"/>
      <c r="AW143" s="792"/>
      <c r="AX143" s="792"/>
      <c r="AY143" s="792"/>
      <c r="AZ143" s="792"/>
      <c r="BA143" s="792"/>
      <c r="BB143" s="792"/>
      <c r="BC143" s="792"/>
      <c r="BD143" s="792"/>
      <c r="BE143" s="792"/>
      <c r="BF143" s="792"/>
      <c r="BG143" s="792"/>
      <c r="BH143" s="792"/>
      <c r="BI143" s="792"/>
      <c r="BJ143" s="792"/>
      <c r="BK143" s="792"/>
      <c r="BL143" s="792"/>
      <c r="BM143" s="792"/>
      <c r="BN143" s="792"/>
      <c r="BO143" s="792"/>
      <c r="BP143" s="792"/>
      <c r="BQ143" s="792"/>
      <c r="BR143" s="792"/>
      <c r="BS143" s="792"/>
      <c r="BT143" s="792"/>
      <c r="BU143" s="792"/>
      <c r="BV143" s="792"/>
      <c r="BW143" s="792"/>
      <c r="BX143" s="792"/>
      <c r="BY143" s="792"/>
      <c r="BZ143" s="792"/>
      <c r="CA143" s="792"/>
      <c r="CB143" s="792"/>
      <c r="CC143" s="792"/>
      <c r="CD143" s="792"/>
      <c r="CE143" s="792"/>
      <c r="CF143" s="792"/>
    </row>
    <row r="144" spans="7:84">
      <c r="G144" s="792"/>
      <c r="H144" s="792"/>
      <c r="I144" s="792"/>
      <c r="J144" s="792"/>
      <c r="K144" s="792"/>
      <c r="L144" s="792"/>
      <c r="M144" s="792"/>
      <c r="N144" s="792"/>
      <c r="O144" s="792"/>
      <c r="P144" s="792"/>
      <c r="Q144" s="792"/>
      <c r="R144" s="792"/>
      <c r="S144" s="792"/>
      <c r="T144" s="792"/>
      <c r="U144" s="792"/>
      <c r="V144" s="792"/>
      <c r="W144" s="792"/>
      <c r="X144" s="792"/>
      <c r="Y144" s="792"/>
      <c r="Z144" s="792"/>
      <c r="AA144" s="792"/>
      <c r="AB144" s="792"/>
      <c r="AC144" s="792"/>
      <c r="AD144" s="792"/>
      <c r="AE144" s="792"/>
      <c r="AF144" s="792"/>
      <c r="AG144" s="792"/>
      <c r="AH144" s="792"/>
      <c r="AI144" s="792"/>
      <c r="AJ144" s="792"/>
      <c r="AK144" s="792"/>
      <c r="AL144" s="792"/>
      <c r="AM144" s="792"/>
      <c r="AN144" s="792"/>
      <c r="AO144" s="792"/>
      <c r="AP144" s="792"/>
      <c r="AQ144" s="792"/>
      <c r="AR144" s="792"/>
      <c r="AS144" s="792"/>
      <c r="AT144" s="792"/>
      <c r="AU144" s="792"/>
      <c r="AV144" s="792"/>
      <c r="AW144" s="792"/>
      <c r="AX144" s="792"/>
      <c r="AY144" s="792"/>
      <c r="AZ144" s="792"/>
      <c r="BA144" s="792"/>
      <c r="BB144" s="792"/>
      <c r="BC144" s="792"/>
      <c r="BD144" s="792"/>
      <c r="BE144" s="792"/>
      <c r="BF144" s="792"/>
      <c r="BG144" s="792"/>
      <c r="BH144" s="792"/>
      <c r="BI144" s="792"/>
      <c r="BJ144" s="792"/>
      <c r="BK144" s="792"/>
      <c r="BL144" s="792"/>
      <c r="BM144" s="792"/>
      <c r="BN144" s="792"/>
      <c r="BO144" s="792"/>
      <c r="BP144" s="792"/>
      <c r="BQ144" s="792"/>
      <c r="BR144" s="792"/>
      <c r="BS144" s="792"/>
      <c r="BT144" s="792"/>
      <c r="BU144" s="792"/>
      <c r="BV144" s="792"/>
      <c r="BW144" s="792"/>
      <c r="BX144" s="792"/>
      <c r="BY144" s="792"/>
      <c r="BZ144" s="792"/>
      <c r="CA144" s="792"/>
      <c r="CB144" s="792"/>
      <c r="CC144" s="792"/>
      <c r="CD144" s="792"/>
      <c r="CE144" s="792"/>
      <c r="CF144" s="792"/>
    </row>
    <row r="145" spans="7:84">
      <c r="G145" s="792"/>
      <c r="H145" s="792"/>
      <c r="I145" s="792"/>
      <c r="J145" s="792"/>
      <c r="K145" s="792"/>
      <c r="L145" s="792"/>
      <c r="M145" s="792"/>
      <c r="N145" s="792"/>
      <c r="O145" s="792"/>
      <c r="P145" s="792"/>
      <c r="Q145" s="792"/>
      <c r="R145" s="792"/>
      <c r="S145" s="792"/>
      <c r="T145" s="792"/>
      <c r="U145" s="792"/>
      <c r="V145" s="792"/>
      <c r="W145" s="792"/>
      <c r="X145" s="792"/>
      <c r="Y145" s="792"/>
      <c r="Z145" s="792"/>
      <c r="AA145" s="792"/>
      <c r="AB145" s="792"/>
      <c r="AC145" s="792"/>
      <c r="AD145" s="792"/>
      <c r="AE145" s="792"/>
      <c r="AF145" s="792"/>
      <c r="AG145" s="792"/>
      <c r="AH145" s="792"/>
      <c r="AI145" s="792"/>
      <c r="AJ145" s="792"/>
      <c r="AK145" s="792"/>
      <c r="AL145" s="792"/>
      <c r="AM145" s="792"/>
      <c r="AN145" s="792"/>
      <c r="AO145" s="792"/>
      <c r="AP145" s="792"/>
      <c r="AQ145" s="792"/>
      <c r="AR145" s="792"/>
      <c r="AS145" s="792"/>
      <c r="AT145" s="792"/>
      <c r="AU145" s="792"/>
      <c r="AV145" s="792"/>
      <c r="AW145" s="792"/>
      <c r="AX145" s="792"/>
      <c r="AY145" s="792"/>
      <c r="AZ145" s="792"/>
      <c r="BA145" s="792"/>
      <c r="BB145" s="792"/>
      <c r="BC145" s="792"/>
      <c r="BD145" s="792"/>
      <c r="BE145" s="792"/>
      <c r="BF145" s="792"/>
      <c r="BG145" s="792"/>
      <c r="BH145" s="792"/>
      <c r="BI145" s="792"/>
      <c r="BJ145" s="792"/>
      <c r="BK145" s="792"/>
      <c r="BL145" s="792"/>
      <c r="BM145" s="792"/>
      <c r="BN145" s="792"/>
      <c r="BO145" s="792"/>
      <c r="BP145" s="792"/>
      <c r="BQ145" s="792"/>
      <c r="BR145" s="792"/>
      <c r="BS145" s="792"/>
      <c r="BT145" s="792"/>
      <c r="BU145" s="792"/>
      <c r="BV145" s="792"/>
      <c r="BW145" s="792"/>
      <c r="BX145" s="792"/>
      <c r="BY145" s="792"/>
      <c r="BZ145" s="792"/>
      <c r="CA145" s="792"/>
      <c r="CB145" s="792"/>
      <c r="CC145" s="792"/>
      <c r="CD145" s="792"/>
      <c r="CE145" s="792"/>
      <c r="CF145" s="792"/>
    </row>
    <row r="146" spans="7:84">
      <c r="G146" s="792"/>
      <c r="H146" s="792"/>
      <c r="I146" s="792"/>
      <c r="J146" s="792"/>
      <c r="K146" s="792"/>
      <c r="L146" s="792"/>
      <c r="M146" s="792"/>
      <c r="N146" s="792"/>
      <c r="O146" s="792"/>
      <c r="P146" s="792"/>
      <c r="Q146" s="792"/>
      <c r="R146" s="792"/>
      <c r="S146" s="792"/>
      <c r="T146" s="792"/>
      <c r="U146" s="792"/>
      <c r="V146" s="792"/>
      <c r="W146" s="792"/>
      <c r="X146" s="792"/>
      <c r="Y146" s="792"/>
      <c r="Z146" s="792"/>
      <c r="AA146" s="792"/>
      <c r="AB146" s="792"/>
      <c r="AC146" s="792"/>
      <c r="AD146" s="792"/>
      <c r="AE146" s="792"/>
      <c r="AF146" s="792"/>
      <c r="AG146" s="792"/>
      <c r="AH146" s="792"/>
      <c r="AI146" s="792"/>
      <c r="AJ146" s="792"/>
      <c r="AK146" s="792"/>
      <c r="AL146" s="792"/>
      <c r="AM146" s="792"/>
      <c r="AN146" s="792"/>
      <c r="AO146" s="792"/>
      <c r="AP146" s="792"/>
      <c r="AQ146" s="792"/>
      <c r="AR146" s="792"/>
      <c r="AS146" s="792"/>
      <c r="AT146" s="792"/>
      <c r="AU146" s="792"/>
      <c r="AV146" s="792"/>
      <c r="AW146" s="792"/>
      <c r="AX146" s="792"/>
      <c r="AY146" s="792"/>
      <c r="AZ146" s="792"/>
      <c r="BA146" s="792"/>
      <c r="BB146" s="792"/>
      <c r="BC146" s="792"/>
      <c r="BD146" s="792"/>
      <c r="BE146" s="792"/>
      <c r="BF146" s="792"/>
      <c r="BG146" s="792"/>
      <c r="BH146" s="792"/>
      <c r="BI146" s="792"/>
      <c r="BJ146" s="792"/>
      <c r="BK146" s="792"/>
      <c r="BL146" s="792"/>
      <c r="BM146" s="792"/>
      <c r="BN146" s="792"/>
      <c r="BO146" s="792"/>
      <c r="BP146" s="792"/>
      <c r="BQ146" s="792"/>
      <c r="BR146" s="792"/>
      <c r="BS146" s="792"/>
      <c r="BT146" s="792"/>
      <c r="BU146" s="792"/>
      <c r="BV146" s="792"/>
      <c r="BW146" s="792"/>
      <c r="BX146" s="792"/>
      <c r="BY146" s="792"/>
      <c r="BZ146" s="792"/>
      <c r="CA146" s="792"/>
      <c r="CB146" s="792"/>
      <c r="CC146" s="792"/>
      <c r="CD146" s="792"/>
      <c r="CE146" s="792"/>
      <c r="CF146" s="792"/>
    </row>
    <row r="147" spans="7:84">
      <c r="G147" s="792"/>
      <c r="H147" s="792"/>
      <c r="I147" s="792"/>
      <c r="J147" s="792"/>
      <c r="K147" s="792"/>
      <c r="L147" s="792"/>
      <c r="M147" s="792"/>
      <c r="N147" s="792"/>
      <c r="O147" s="792"/>
      <c r="P147" s="792"/>
      <c r="Q147" s="792"/>
      <c r="R147" s="792"/>
      <c r="S147" s="792"/>
      <c r="T147" s="792"/>
      <c r="U147" s="792"/>
      <c r="V147" s="792"/>
      <c r="W147" s="792"/>
      <c r="X147" s="792"/>
      <c r="Y147" s="792"/>
      <c r="Z147" s="792"/>
      <c r="AA147" s="792"/>
      <c r="AB147" s="792"/>
      <c r="AC147" s="792"/>
      <c r="AD147" s="792"/>
      <c r="AE147" s="792"/>
      <c r="AF147" s="792"/>
      <c r="AG147" s="792"/>
      <c r="AH147" s="792"/>
      <c r="AI147" s="792"/>
      <c r="AJ147" s="792"/>
      <c r="AK147" s="792"/>
      <c r="AL147" s="792"/>
      <c r="AM147" s="792"/>
      <c r="AN147" s="792"/>
      <c r="AO147" s="792"/>
      <c r="AP147" s="792"/>
      <c r="AQ147" s="792"/>
      <c r="AR147" s="792"/>
      <c r="AS147" s="792"/>
      <c r="AT147" s="792"/>
      <c r="AU147" s="792"/>
      <c r="AV147" s="792"/>
      <c r="AW147" s="792"/>
      <c r="AX147" s="792"/>
      <c r="AY147" s="792"/>
      <c r="AZ147" s="792"/>
      <c r="BA147" s="792"/>
      <c r="BB147" s="792"/>
      <c r="BC147" s="792"/>
      <c r="BD147" s="792"/>
      <c r="BE147" s="792"/>
      <c r="BF147" s="792"/>
      <c r="BG147" s="792"/>
      <c r="BH147" s="792"/>
      <c r="BI147" s="792"/>
      <c r="BJ147" s="792"/>
      <c r="BK147" s="792"/>
      <c r="BL147" s="792"/>
      <c r="BM147" s="792"/>
      <c r="BN147" s="792"/>
      <c r="BO147" s="792"/>
      <c r="BP147" s="792"/>
      <c r="BQ147" s="792"/>
      <c r="BR147" s="792"/>
      <c r="BS147" s="792"/>
      <c r="BT147" s="792"/>
      <c r="BU147" s="792"/>
      <c r="BV147" s="792"/>
      <c r="BW147" s="792"/>
      <c r="BX147" s="792"/>
      <c r="BY147" s="792"/>
      <c r="BZ147" s="792"/>
      <c r="CA147" s="792"/>
      <c r="CB147" s="792"/>
      <c r="CC147" s="792"/>
      <c r="CD147" s="792"/>
      <c r="CE147" s="792"/>
      <c r="CF147" s="792"/>
    </row>
    <row r="148" spans="7:84">
      <c r="G148" s="792"/>
      <c r="H148" s="792"/>
      <c r="I148" s="792"/>
      <c r="J148" s="792"/>
      <c r="K148" s="792"/>
      <c r="L148" s="792"/>
      <c r="M148" s="792"/>
      <c r="N148" s="792"/>
      <c r="O148" s="792"/>
      <c r="P148" s="792"/>
      <c r="Q148" s="792"/>
      <c r="R148" s="792"/>
      <c r="S148" s="792"/>
      <c r="T148" s="792"/>
      <c r="U148" s="792"/>
      <c r="V148" s="792"/>
      <c r="W148" s="792"/>
      <c r="X148" s="792"/>
      <c r="Y148" s="792"/>
      <c r="Z148" s="792"/>
      <c r="AA148" s="792"/>
      <c r="AB148" s="792"/>
      <c r="AC148" s="792"/>
      <c r="AD148" s="792"/>
      <c r="AE148" s="792"/>
      <c r="AF148" s="792"/>
      <c r="AG148" s="792"/>
      <c r="AH148" s="792"/>
      <c r="AI148" s="792"/>
      <c r="AJ148" s="792"/>
      <c r="AK148" s="792"/>
      <c r="AL148" s="792"/>
      <c r="AM148" s="792"/>
      <c r="AN148" s="792"/>
      <c r="AO148" s="792"/>
      <c r="AP148" s="792"/>
      <c r="AQ148" s="792"/>
      <c r="AR148" s="792"/>
      <c r="AS148" s="792"/>
      <c r="AT148" s="792"/>
      <c r="AU148" s="792"/>
      <c r="AV148" s="792"/>
      <c r="AW148" s="792"/>
      <c r="AX148" s="792"/>
      <c r="AY148" s="792"/>
      <c r="AZ148" s="792"/>
      <c r="BA148" s="792"/>
      <c r="BB148" s="792"/>
      <c r="BC148" s="792"/>
      <c r="BD148" s="792"/>
      <c r="BE148" s="792"/>
      <c r="BF148" s="792"/>
      <c r="BG148" s="792"/>
      <c r="BH148" s="792"/>
      <c r="BI148" s="792"/>
      <c r="BJ148" s="792"/>
      <c r="BK148" s="792"/>
      <c r="BL148" s="792"/>
      <c r="BM148" s="792"/>
      <c r="BN148" s="792"/>
      <c r="BO148" s="792"/>
      <c r="BP148" s="792"/>
      <c r="BQ148" s="792"/>
      <c r="BR148" s="792"/>
      <c r="BS148" s="792"/>
      <c r="BT148" s="792"/>
      <c r="BU148" s="792"/>
      <c r="BV148" s="792"/>
      <c r="BW148" s="792"/>
      <c r="BX148" s="792"/>
      <c r="BY148" s="792"/>
      <c r="BZ148" s="792"/>
      <c r="CA148" s="792"/>
      <c r="CB148" s="792"/>
      <c r="CC148" s="792"/>
      <c r="CD148" s="792"/>
      <c r="CE148" s="792"/>
      <c r="CF148" s="792"/>
    </row>
    <row r="149" spans="7:84">
      <c r="G149" s="792"/>
      <c r="H149" s="792"/>
      <c r="I149" s="792"/>
      <c r="J149" s="792"/>
      <c r="K149" s="792"/>
      <c r="L149" s="792"/>
      <c r="M149" s="792"/>
      <c r="N149" s="792"/>
      <c r="O149" s="792"/>
      <c r="P149" s="792"/>
      <c r="Q149" s="792"/>
      <c r="R149" s="792"/>
      <c r="S149" s="792"/>
      <c r="T149" s="792"/>
      <c r="U149" s="792"/>
      <c r="V149" s="792"/>
      <c r="W149" s="792"/>
      <c r="X149" s="792"/>
      <c r="Y149" s="792"/>
      <c r="Z149" s="792"/>
      <c r="AA149" s="792"/>
      <c r="AB149" s="792"/>
      <c r="AC149" s="792"/>
      <c r="AD149" s="792"/>
      <c r="AE149" s="792"/>
      <c r="AF149" s="792"/>
      <c r="AG149" s="792"/>
      <c r="AH149" s="792"/>
      <c r="AI149" s="792"/>
      <c r="AJ149" s="792"/>
      <c r="AK149" s="792"/>
      <c r="AL149" s="792"/>
      <c r="AM149" s="792"/>
      <c r="AN149" s="792"/>
      <c r="AO149" s="792"/>
      <c r="AP149" s="792"/>
      <c r="AQ149" s="792"/>
      <c r="AR149" s="792"/>
      <c r="AS149" s="792"/>
      <c r="AT149" s="792"/>
      <c r="AU149" s="792"/>
      <c r="AV149" s="792"/>
      <c r="AW149" s="792"/>
      <c r="AX149" s="792"/>
      <c r="AY149" s="792"/>
      <c r="AZ149" s="792"/>
      <c r="BA149" s="792"/>
      <c r="BB149" s="792"/>
      <c r="BC149" s="792"/>
      <c r="BD149" s="792"/>
      <c r="BE149" s="792"/>
      <c r="BF149" s="792"/>
      <c r="BG149" s="792"/>
      <c r="BH149" s="792"/>
      <c r="BI149" s="792"/>
      <c r="BJ149" s="792"/>
      <c r="BK149" s="792"/>
      <c r="BL149" s="792"/>
      <c r="BM149" s="792"/>
      <c r="BN149" s="792"/>
      <c r="BO149" s="792"/>
      <c r="BP149" s="792"/>
      <c r="BQ149" s="792"/>
      <c r="BR149" s="792"/>
      <c r="BS149" s="792"/>
      <c r="BT149" s="792"/>
      <c r="BU149" s="792"/>
      <c r="BV149" s="792"/>
      <c r="BW149" s="792"/>
      <c r="BX149" s="792"/>
      <c r="BY149" s="792"/>
      <c r="BZ149" s="792"/>
      <c r="CA149" s="792"/>
      <c r="CB149" s="792"/>
      <c r="CC149" s="792"/>
      <c r="CD149" s="792"/>
      <c r="CE149" s="792"/>
      <c r="CF149" s="792"/>
    </row>
    <row r="150" spans="7:84">
      <c r="G150" s="792"/>
      <c r="H150" s="792"/>
      <c r="I150" s="792"/>
      <c r="J150" s="792"/>
      <c r="K150" s="792"/>
      <c r="L150" s="792"/>
      <c r="M150" s="792"/>
      <c r="N150" s="792"/>
      <c r="O150" s="792"/>
      <c r="P150" s="792"/>
      <c r="Q150" s="792"/>
      <c r="R150" s="792"/>
      <c r="S150" s="792"/>
      <c r="T150" s="792"/>
      <c r="U150" s="792"/>
      <c r="V150" s="792"/>
      <c r="W150" s="792"/>
      <c r="X150" s="792"/>
      <c r="Y150" s="792"/>
      <c r="Z150" s="792"/>
      <c r="AA150" s="792"/>
      <c r="AB150" s="792"/>
      <c r="AC150" s="792"/>
      <c r="AD150" s="792"/>
      <c r="AE150" s="792"/>
      <c r="AF150" s="792"/>
      <c r="AG150" s="792"/>
      <c r="AH150" s="792"/>
      <c r="AI150" s="792"/>
      <c r="AJ150" s="792"/>
      <c r="AK150" s="792"/>
      <c r="AL150" s="792"/>
      <c r="AM150" s="792"/>
      <c r="AN150" s="792"/>
      <c r="AO150" s="792"/>
      <c r="AP150" s="792"/>
      <c r="AQ150" s="792"/>
      <c r="AR150" s="792"/>
      <c r="AS150" s="792"/>
      <c r="AT150" s="792"/>
      <c r="AU150" s="792"/>
      <c r="AV150" s="792"/>
      <c r="AW150" s="792"/>
      <c r="AX150" s="792"/>
      <c r="AY150" s="792"/>
      <c r="AZ150" s="792"/>
      <c r="BA150" s="792"/>
      <c r="BB150" s="792"/>
      <c r="BC150" s="792"/>
      <c r="BD150" s="792"/>
      <c r="BE150" s="792"/>
      <c r="BF150" s="792"/>
      <c r="BG150" s="792"/>
      <c r="BH150" s="792"/>
      <c r="BI150" s="792"/>
      <c r="BJ150" s="792"/>
      <c r="BK150" s="792"/>
      <c r="BL150" s="792"/>
      <c r="BM150" s="792"/>
      <c r="BN150" s="792"/>
      <c r="BO150" s="792"/>
      <c r="BP150" s="792"/>
      <c r="BQ150" s="792"/>
      <c r="BR150" s="792"/>
      <c r="BS150" s="792"/>
      <c r="BT150" s="792"/>
      <c r="BU150" s="792"/>
      <c r="BV150" s="792"/>
      <c r="BW150" s="792"/>
      <c r="BX150" s="792"/>
      <c r="BY150" s="792"/>
      <c r="BZ150" s="792"/>
      <c r="CA150" s="792"/>
      <c r="CB150" s="792"/>
      <c r="CC150" s="792"/>
      <c r="CD150" s="792"/>
      <c r="CE150" s="792"/>
      <c r="CF150" s="792"/>
    </row>
    <row r="151" spans="7:84">
      <c r="G151" s="792"/>
      <c r="H151" s="792"/>
      <c r="I151" s="792"/>
      <c r="J151" s="792"/>
      <c r="K151" s="792"/>
      <c r="L151" s="792"/>
      <c r="M151" s="792"/>
      <c r="N151" s="792"/>
      <c r="O151" s="792"/>
      <c r="P151" s="792"/>
      <c r="Q151" s="792"/>
      <c r="R151" s="792"/>
      <c r="S151" s="792"/>
      <c r="T151" s="792"/>
      <c r="U151" s="792"/>
      <c r="V151" s="792"/>
      <c r="W151" s="792"/>
      <c r="X151" s="792"/>
      <c r="Y151" s="792"/>
      <c r="Z151" s="792"/>
      <c r="AA151" s="792"/>
      <c r="AB151" s="792"/>
      <c r="AC151" s="792"/>
      <c r="AD151" s="792"/>
      <c r="AE151" s="792"/>
      <c r="AF151" s="792"/>
      <c r="AG151" s="792"/>
      <c r="AH151" s="792"/>
      <c r="AI151" s="792"/>
      <c r="AJ151" s="792"/>
      <c r="AK151" s="792"/>
      <c r="AL151" s="792"/>
      <c r="AM151" s="792"/>
      <c r="AN151" s="792"/>
      <c r="AO151" s="792"/>
      <c r="AP151" s="792"/>
      <c r="AQ151" s="792"/>
      <c r="AR151" s="792"/>
      <c r="AS151" s="792"/>
      <c r="AT151" s="792"/>
      <c r="AU151" s="792"/>
      <c r="AV151" s="792"/>
      <c r="AW151" s="792"/>
      <c r="AX151" s="792"/>
      <c r="AY151" s="792"/>
      <c r="AZ151" s="792"/>
      <c r="BA151" s="792"/>
      <c r="BB151" s="792"/>
      <c r="BC151" s="792"/>
      <c r="BD151" s="792"/>
      <c r="BE151" s="792"/>
      <c r="BF151" s="792"/>
      <c r="BG151" s="792"/>
      <c r="BH151" s="792"/>
      <c r="BI151" s="792"/>
      <c r="BJ151" s="792"/>
      <c r="BK151" s="792"/>
      <c r="BL151" s="792"/>
      <c r="BM151" s="792"/>
      <c r="BN151" s="792"/>
      <c r="BO151" s="792"/>
      <c r="BP151" s="792"/>
      <c r="BQ151" s="792"/>
      <c r="BR151" s="792"/>
      <c r="BS151" s="792"/>
      <c r="BT151" s="792"/>
      <c r="BU151" s="792"/>
      <c r="BV151" s="792"/>
      <c r="BW151" s="792"/>
      <c r="BX151" s="792"/>
      <c r="BY151" s="792"/>
      <c r="BZ151" s="792"/>
      <c r="CA151" s="792"/>
      <c r="CB151" s="792"/>
      <c r="CC151" s="792"/>
      <c r="CD151" s="792"/>
      <c r="CE151" s="792"/>
      <c r="CF151" s="792"/>
    </row>
    <row r="152" spans="7:84">
      <c r="G152" s="792"/>
      <c r="H152" s="792"/>
      <c r="I152" s="792"/>
      <c r="J152" s="792"/>
      <c r="K152" s="792"/>
      <c r="L152" s="792"/>
      <c r="M152" s="792"/>
      <c r="N152" s="792"/>
      <c r="O152" s="792"/>
      <c r="P152" s="792"/>
      <c r="Q152" s="792"/>
      <c r="R152" s="792"/>
      <c r="S152" s="792"/>
      <c r="T152" s="792"/>
      <c r="U152" s="792"/>
      <c r="V152" s="792"/>
      <c r="W152" s="792"/>
      <c r="X152" s="792"/>
      <c r="Y152" s="792"/>
      <c r="Z152" s="792"/>
      <c r="AA152" s="792"/>
      <c r="AB152" s="792"/>
      <c r="AC152" s="792"/>
      <c r="AD152" s="792"/>
      <c r="AE152" s="792"/>
      <c r="AF152" s="792"/>
      <c r="AG152" s="792"/>
      <c r="AH152" s="792"/>
      <c r="AI152" s="792"/>
      <c r="AJ152" s="792"/>
      <c r="AK152" s="792"/>
      <c r="AL152" s="792"/>
      <c r="AM152" s="792"/>
      <c r="AN152" s="792"/>
      <c r="AO152" s="792"/>
      <c r="AP152" s="792"/>
      <c r="AQ152" s="792"/>
      <c r="AR152" s="792"/>
      <c r="AS152" s="792"/>
      <c r="AT152" s="792"/>
      <c r="AU152" s="792"/>
      <c r="AV152" s="792"/>
      <c r="AW152" s="792"/>
      <c r="AX152" s="792"/>
      <c r="AY152" s="792"/>
      <c r="AZ152" s="792"/>
      <c r="BA152" s="792"/>
      <c r="BB152" s="792"/>
      <c r="BC152" s="792"/>
      <c r="BD152" s="792"/>
      <c r="BE152" s="792"/>
      <c r="BF152" s="792"/>
      <c r="BG152" s="792"/>
      <c r="BH152" s="792"/>
      <c r="BI152" s="792"/>
      <c r="BJ152" s="792"/>
      <c r="BK152" s="792"/>
      <c r="BL152" s="792"/>
      <c r="BM152" s="792"/>
      <c r="BN152" s="792"/>
      <c r="BO152" s="792"/>
      <c r="BP152" s="792"/>
      <c r="BQ152" s="792"/>
      <c r="BR152" s="792"/>
      <c r="BS152" s="792"/>
      <c r="BT152" s="792"/>
      <c r="BU152" s="792"/>
      <c r="BV152" s="792"/>
      <c r="BW152" s="792"/>
      <c r="BX152" s="792"/>
      <c r="BY152" s="792"/>
      <c r="BZ152" s="792"/>
      <c r="CA152" s="792"/>
      <c r="CB152" s="792"/>
      <c r="CC152" s="792"/>
      <c r="CD152" s="792"/>
      <c r="CE152" s="792"/>
      <c r="CF152" s="792"/>
    </row>
    <row r="153" spans="7:84">
      <c r="G153" s="792"/>
      <c r="H153" s="792"/>
      <c r="I153" s="792"/>
      <c r="J153" s="792"/>
      <c r="K153" s="792"/>
      <c r="L153" s="792"/>
      <c r="M153" s="792"/>
      <c r="N153" s="792"/>
      <c r="O153" s="792"/>
      <c r="P153" s="792"/>
      <c r="Q153" s="792"/>
      <c r="R153" s="792"/>
      <c r="S153" s="792"/>
      <c r="T153" s="792"/>
      <c r="U153" s="792"/>
      <c r="V153" s="792"/>
      <c r="W153" s="792"/>
      <c r="X153" s="792"/>
      <c r="Y153" s="792"/>
      <c r="Z153" s="792"/>
      <c r="AA153" s="792"/>
      <c r="AB153" s="792"/>
      <c r="AC153" s="792"/>
      <c r="AD153" s="792"/>
      <c r="AE153" s="792"/>
      <c r="AF153" s="792"/>
      <c r="AG153" s="792"/>
      <c r="AH153" s="792"/>
      <c r="AI153" s="792"/>
      <c r="AJ153" s="792"/>
      <c r="AK153" s="792"/>
      <c r="AL153" s="792"/>
      <c r="AM153" s="792"/>
      <c r="AN153" s="792"/>
      <c r="AO153" s="792"/>
      <c r="AP153" s="792"/>
      <c r="AQ153" s="792"/>
      <c r="AR153" s="792"/>
      <c r="AS153" s="792"/>
      <c r="AT153" s="792"/>
      <c r="AU153" s="792"/>
      <c r="AV153" s="792"/>
      <c r="AW153" s="792"/>
      <c r="AX153" s="792"/>
      <c r="AY153" s="792"/>
      <c r="AZ153" s="792"/>
      <c r="BA153" s="792"/>
      <c r="BB153" s="792"/>
      <c r="BC153" s="792"/>
      <c r="BD153" s="792"/>
      <c r="BE153" s="792"/>
      <c r="BF153" s="792"/>
      <c r="BG153" s="792"/>
      <c r="BH153" s="792"/>
      <c r="BI153" s="792"/>
      <c r="BJ153" s="792"/>
      <c r="BK153" s="792"/>
      <c r="BL153" s="792"/>
      <c r="BM153" s="792"/>
      <c r="BN153" s="792"/>
      <c r="BO153" s="792"/>
      <c r="BP153" s="792"/>
      <c r="BQ153" s="792"/>
      <c r="BR153" s="792"/>
      <c r="BS153" s="792"/>
      <c r="BT153" s="792"/>
      <c r="BU153" s="792"/>
      <c r="BV153" s="792"/>
      <c r="BW153" s="792"/>
      <c r="BX153" s="792"/>
      <c r="BY153" s="792"/>
      <c r="BZ153" s="792"/>
      <c r="CA153" s="792"/>
      <c r="CB153" s="792"/>
      <c r="CC153" s="792"/>
      <c r="CD153" s="792"/>
      <c r="CE153" s="792"/>
      <c r="CF153" s="792"/>
    </row>
    <row r="154" spans="7:84">
      <c r="G154" s="792"/>
      <c r="H154" s="792"/>
      <c r="I154" s="792"/>
      <c r="J154" s="792"/>
      <c r="K154" s="792"/>
      <c r="L154" s="792"/>
      <c r="M154" s="792"/>
      <c r="N154" s="792"/>
      <c r="O154" s="792"/>
      <c r="P154" s="792"/>
      <c r="Q154" s="792"/>
      <c r="R154" s="792"/>
      <c r="S154" s="792"/>
      <c r="T154" s="792"/>
      <c r="U154" s="792"/>
      <c r="V154" s="792"/>
      <c r="W154" s="792"/>
      <c r="X154" s="792"/>
      <c r="Y154" s="792"/>
      <c r="Z154" s="792"/>
      <c r="AA154" s="792"/>
      <c r="AB154" s="792"/>
      <c r="AC154" s="792"/>
      <c r="AD154" s="792"/>
      <c r="AE154" s="792"/>
      <c r="AF154" s="792"/>
      <c r="AG154" s="792"/>
      <c r="AH154" s="792"/>
      <c r="AI154" s="792"/>
      <c r="AJ154" s="792"/>
      <c r="AK154" s="792"/>
      <c r="AL154" s="792"/>
      <c r="AM154" s="792"/>
      <c r="AN154" s="792"/>
      <c r="AO154" s="792"/>
      <c r="AP154" s="792"/>
      <c r="AQ154" s="792"/>
      <c r="AR154" s="792"/>
      <c r="AS154" s="792"/>
      <c r="AT154" s="792"/>
      <c r="AU154" s="792"/>
      <c r="AV154" s="792"/>
      <c r="AW154" s="792"/>
      <c r="AX154" s="792"/>
      <c r="AY154" s="792"/>
      <c r="AZ154" s="792"/>
      <c r="BA154" s="792"/>
      <c r="BB154" s="792"/>
      <c r="BC154" s="792"/>
      <c r="BD154" s="792"/>
      <c r="BE154" s="792"/>
      <c r="BF154" s="792"/>
      <c r="BG154" s="792"/>
      <c r="BH154" s="792"/>
      <c r="BI154" s="792"/>
      <c r="BJ154" s="792"/>
      <c r="BK154" s="792"/>
      <c r="BL154" s="792"/>
      <c r="BM154" s="792"/>
      <c r="BN154" s="792"/>
      <c r="BO154" s="792"/>
      <c r="BP154" s="792"/>
      <c r="BQ154" s="792"/>
      <c r="BR154" s="792"/>
      <c r="BS154" s="792"/>
      <c r="BT154" s="792"/>
      <c r="BU154" s="792"/>
      <c r="BV154" s="792"/>
      <c r="BW154" s="792"/>
      <c r="BX154" s="792"/>
      <c r="BY154" s="792"/>
      <c r="BZ154" s="792"/>
      <c r="CA154" s="792"/>
      <c r="CB154" s="792"/>
      <c r="CC154" s="792"/>
      <c r="CD154" s="792"/>
      <c r="CE154" s="792"/>
      <c r="CF154" s="792"/>
    </row>
    <row r="155" spans="7:84">
      <c r="G155" s="792"/>
      <c r="H155" s="792"/>
      <c r="I155" s="792"/>
      <c r="J155" s="792"/>
      <c r="K155" s="792"/>
      <c r="L155" s="792"/>
      <c r="M155" s="792"/>
      <c r="N155" s="792"/>
      <c r="O155" s="792"/>
      <c r="P155" s="792"/>
      <c r="Q155" s="792"/>
      <c r="R155" s="792"/>
      <c r="S155" s="792"/>
      <c r="T155" s="792"/>
      <c r="U155" s="792"/>
      <c r="V155" s="792"/>
      <c r="W155" s="792"/>
      <c r="X155" s="792"/>
      <c r="Y155" s="792"/>
      <c r="Z155" s="792"/>
      <c r="AA155" s="792"/>
      <c r="AB155" s="792"/>
      <c r="AC155" s="792"/>
      <c r="AD155" s="792"/>
      <c r="AE155" s="792"/>
      <c r="AF155" s="792"/>
      <c r="AG155" s="792"/>
      <c r="AH155" s="792"/>
      <c r="AI155" s="792"/>
      <c r="AJ155" s="792"/>
      <c r="AK155" s="792"/>
      <c r="AL155" s="792"/>
      <c r="AM155" s="792"/>
      <c r="AN155" s="792"/>
      <c r="AO155" s="792"/>
      <c r="AP155" s="792"/>
      <c r="AQ155" s="792"/>
      <c r="AR155" s="792"/>
      <c r="AS155" s="792"/>
      <c r="AT155" s="792"/>
      <c r="AU155" s="792"/>
      <c r="AV155" s="792"/>
      <c r="AW155" s="792"/>
      <c r="AX155" s="792"/>
      <c r="AY155" s="792"/>
      <c r="AZ155" s="792"/>
      <c r="BA155" s="792"/>
      <c r="BB155" s="792"/>
      <c r="BC155" s="792"/>
      <c r="BD155" s="792"/>
      <c r="BE155" s="792"/>
      <c r="BF155" s="792"/>
      <c r="BG155" s="792"/>
      <c r="BH155" s="792"/>
      <c r="BI155" s="792"/>
      <c r="BJ155" s="792"/>
      <c r="BK155" s="792"/>
      <c r="BL155" s="792"/>
      <c r="BM155" s="792"/>
      <c r="BN155" s="792"/>
      <c r="BO155" s="792"/>
      <c r="BP155" s="792"/>
      <c r="BQ155" s="792"/>
      <c r="BR155" s="792"/>
      <c r="BS155" s="792"/>
      <c r="BT155" s="792"/>
      <c r="BU155" s="792"/>
      <c r="BV155" s="792"/>
      <c r="BW155" s="792"/>
      <c r="BX155" s="792"/>
      <c r="BY155" s="792"/>
      <c r="BZ155" s="792"/>
      <c r="CA155" s="792"/>
      <c r="CB155" s="792"/>
      <c r="CC155" s="792"/>
      <c r="CD155" s="792"/>
      <c r="CE155" s="792"/>
      <c r="CF155" s="792"/>
    </row>
    <row r="156" spans="7:84">
      <c r="G156" s="792"/>
      <c r="H156" s="792"/>
      <c r="I156" s="792"/>
      <c r="J156" s="792"/>
      <c r="K156" s="792"/>
      <c r="L156" s="792"/>
      <c r="M156" s="792"/>
      <c r="N156" s="792"/>
      <c r="O156" s="792"/>
      <c r="P156" s="792"/>
      <c r="Q156" s="792"/>
      <c r="R156" s="792"/>
      <c r="S156" s="792"/>
      <c r="T156" s="792"/>
      <c r="U156" s="792"/>
      <c r="V156" s="792"/>
      <c r="W156" s="792"/>
      <c r="X156" s="792"/>
      <c r="Y156" s="792"/>
      <c r="Z156" s="792"/>
      <c r="AA156" s="792"/>
      <c r="AB156" s="792"/>
      <c r="AC156" s="792"/>
      <c r="AD156" s="792"/>
      <c r="AE156" s="792"/>
      <c r="AF156" s="792"/>
      <c r="AG156" s="792"/>
      <c r="AH156" s="792"/>
      <c r="AI156" s="792"/>
      <c r="AJ156" s="792"/>
      <c r="AK156" s="792"/>
      <c r="AL156" s="792"/>
      <c r="AM156" s="792"/>
      <c r="AN156" s="792"/>
      <c r="AO156" s="792"/>
      <c r="AP156" s="792"/>
      <c r="AQ156" s="792"/>
      <c r="AR156" s="792"/>
      <c r="AS156" s="792"/>
      <c r="AT156" s="792"/>
      <c r="AU156" s="792"/>
      <c r="AV156" s="792"/>
      <c r="AW156" s="792"/>
      <c r="AX156" s="792"/>
      <c r="AY156" s="792"/>
      <c r="AZ156" s="792"/>
      <c r="BA156" s="792"/>
      <c r="BB156" s="792"/>
      <c r="BC156" s="792"/>
      <c r="BD156" s="792"/>
      <c r="BE156" s="792"/>
      <c r="BF156" s="792"/>
      <c r="BG156" s="792"/>
      <c r="BH156" s="792"/>
      <c r="BI156" s="792"/>
      <c r="BJ156" s="792"/>
      <c r="BK156" s="792"/>
      <c r="BL156" s="792"/>
      <c r="BM156" s="792"/>
      <c r="BN156" s="792"/>
      <c r="BO156" s="792"/>
      <c r="BP156" s="792"/>
      <c r="BQ156" s="792"/>
      <c r="BR156" s="792"/>
      <c r="BS156" s="792"/>
      <c r="BT156" s="792"/>
      <c r="BU156" s="792"/>
      <c r="BV156" s="792"/>
      <c r="BW156" s="792"/>
      <c r="BX156" s="792"/>
      <c r="BY156" s="792"/>
      <c r="BZ156" s="792"/>
      <c r="CA156" s="792"/>
      <c r="CB156" s="792"/>
      <c r="CC156" s="792"/>
      <c r="CD156" s="792"/>
      <c r="CE156" s="792"/>
      <c r="CF156" s="792"/>
    </row>
    <row r="157" spans="7:84">
      <c r="G157" s="792"/>
      <c r="H157" s="792"/>
      <c r="I157" s="792"/>
      <c r="J157" s="792"/>
      <c r="K157" s="792"/>
      <c r="L157" s="792"/>
      <c r="M157" s="792"/>
      <c r="N157" s="792"/>
      <c r="O157" s="792"/>
      <c r="P157" s="792"/>
      <c r="Q157" s="792"/>
      <c r="R157" s="792"/>
      <c r="S157" s="792"/>
      <c r="T157" s="792"/>
      <c r="U157" s="792"/>
      <c r="V157" s="792"/>
      <c r="W157" s="792"/>
      <c r="X157" s="792"/>
      <c r="Y157" s="792"/>
      <c r="Z157" s="792"/>
      <c r="AA157" s="792"/>
      <c r="AB157" s="792"/>
      <c r="AC157" s="792"/>
      <c r="AD157" s="792"/>
      <c r="AE157" s="792"/>
      <c r="AF157" s="792"/>
      <c r="AG157" s="792"/>
      <c r="AH157" s="792"/>
      <c r="AI157" s="792"/>
      <c r="AJ157" s="792"/>
      <c r="AK157" s="792"/>
      <c r="AL157" s="792"/>
      <c r="AM157" s="792"/>
      <c r="AN157" s="792"/>
      <c r="AO157" s="792"/>
      <c r="AP157" s="792"/>
      <c r="AQ157" s="792"/>
      <c r="AR157" s="792"/>
      <c r="AS157" s="792"/>
      <c r="AT157" s="792"/>
      <c r="AU157" s="792"/>
      <c r="AV157" s="792"/>
      <c r="AW157" s="792"/>
      <c r="AX157" s="792"/>
      <c r="AY157" s="792"/>
      <c r="AZ157" s="792"/>
      <c r="BA157" s="792"/>
      <c r="BB157" s="792"/>
      <c r="BC157" s="792"/>
      <c r="BD157" s="792"/>
      <c r="BE157" s="792"/>
      <c r="BF157" s="792"/>
      <c r="BG157" s="792"/>
      <c r="BH157" s="792"/>
      <c r="BI157" s="792"/>
      <c r="BJ157" s="792"/>
      <c r="BK157" s="792"/>
      <c r="BL157" s="792"/>
      <c r="BM157" s="792"/>
      <c r="BN157" s="792"/>
      <c r="BO157" s="792"/>
      <c r="BP157" s="792"/>
      <c r="BQ157" s="792"/>
      <c r="BR157" s="792"/>
      <c r="BS157" s="792"/>
      <c r="BT157" s="792"/>
      <c r="BU157" s="792"/>
      <c r="BV157" s="792"/>
      <c r="BW157" s="792"/>
      <c r="BX157" s="792"/>
      <c r="BY157" s="792"/>
      <c r="BZ157" s="792"/>
      <c r="CA157" s="792"/>
      <c r="CB157" s="792"/>
      <c r="CC157" s="792"/>
      <c r="CD157" s="792"/>
      <c r="CE157" s="792"/>
      <c r="CF157" s="792"/>
    </row>
    <row r="158" spans="7:84">
      <c r="G158" s="792"/>
      <c r="H158" s="792"/>
      <c r="I158" s="792"/>
      <c r="J158" s="792"/>
      <c r="K158" s="792"/>
      <c r="L158" s="792"/>
      <c r="M158" s="792"/>
      <c r="N158" s="792"/>
      <c r="O158" s="792"/>
      <c r="P158" s="792"/>
      <c r="Q158" s="792"/>
      <c r="R158" s="792"/>
      <c r="S158" s="792"/>
      <c r="T158" s="792"/>
      <c r="U158" s="792"/>
      <c r="V158" s="792"/>
      <c r="W158" s="792"/>
      <c r="X158" s="792"/>
      <c r="Y158" s="792"/>
      <c r="Z158" s="792"/>
      <c r="AA158" s="792"/>
      <c r="AB158" s="792"/>
      <c r="AC158" s="792"/>
      <c r="AD158" s="792"/>
      <c r="AE158" s="792"/>
      <c r="AF158" s="792"/>
      <c r="AG158" s="792"/>
      <c r="AH158" s="792"/>
      <c r="AI158" s="792"/>
      <c r="AJ158" s="792"/>
      <c r="AK158" s="792"/>
      <c r="AL158" s="792"/>
      <c r="AM158" s="792"/>
      <c r="AN158" s="792"/>
      <c r="AO158" s="792"/>
      <c r="AP158" s="792"/>
      <c r="AQ158" s="792"/>
      <c r="AR158" s="792"/>
      <c r="AS158" s="792"/>
      <c r="AT158" s="792"/>
      <c r="AU158" s="792"/>
      <c r="AV158" s="792"/>
      <c r="AW158" s="792"/>
      <c r="AX158" s="792"/>
      <c r="AY158" s="792"/>
      <c r="AZ158" s="792"/>
      <c r="BA158" s="792"/>
      <c r="BB158" s="792"/>
      <c r="BC158" s="792"/>
      <c r="BD158" s="792"/>
      <c r="BE158" s="792"/>
      <c r="BF158" s="792"/>
      <c r="BG158" s="792"/>
      <c r="BH158" s="792"/>
      <c r="BI158" s="792"/>
      <c r="BJ158" s="792"/>
      <c r="BK158" s="792"/>
      <c r="BL158" s="792"/>
      <c r="BM158" s="792"/>
      <c r="BN158" s="792"/>
      <c r="BO158" s="792"/>
      <c r="BP158" s="792"/>
      <c r="BQ158" s="792"/>
      <c r="BR158" s="792"/>
      <c r="BS158" s="792"/>
      <c r="BT158" s="792"/>
      <c r="BU158" s="792"/>
      <c r="BV158" s="792"/>
      <c r="BW158" s="792"/>
      <c r="BX158" s="792"/>
      <c r="BY158" s="792"/>
      <c r="BZ158" s="792"/>
      <c r="CA158" s="792"/>
      <c r="CB158" s="792"/>
      <c r="CC158" s="792"/>
      <c r="CD158" s="792"/>
      <c r="CE158" s="792"/>
      <c r="CF158" s="792"/>
    </row>
    <row r="159" spans="7:84">
      <c r="G159" s="792"/>
      <c r="H159" s="792"/>
      <c r="I159" s="792"/>
      <c r="J159" s="792"/>
      <c r="K159" s="792"/>
      <c r="L159" s="792"/>
      <c r="M159" s="792"/>
      <c r="N159" s="792"/>
      <c r="O159" s="792"/>
      <c r="P159" s="792"/>
      <c r="Q159" s="792"/>
      <c r="R159" s="792"/>
      <c r="S159" s="792"/>
      <c r="T159" s="792"/>
      <c r="U159" s="792"/>
      <c r="V159" s="792"/>
      <c r="W159" s="792"/>
      <c r="X159" s="792"/>
      <c r="Y159" s="792"/>
      <c r="Z159" s="792"/>
      <c r="AA159" s="792"/>
      <c r="AB159" s="792"/>
      <c r="AC159" s="792"/>
      <c r="AD159" s="792"/>
      <c r="AE159" s="792"/>
      <c r="AF159" s="792"/>
      <c r="AG159" s="792"/>
      <c r="AH159" s="792"/>
      <c r="AI159" s="792"/>
      <c r="AJ159" s="792"/>
      <c r="AK159" s="792"/>
      <c r="AL159" s="792"/>
      <c r="AM159" s="792"/>
      <c r="AN159" s="792"/>
      <c r="AO159" s="792"/>
      <c r="AP159" s="792"/>
      <c r="AQ159" s="792"/>
      <c r="AR159" s="792"/>
      <c r="AS159" s="792"/>
      <c r="AT159" s="792"/>
      <c r="AU159" s="792"/>
      <c r="AV159" s="792"/>
      <c r="AW159" s="792"/>
      <c r="AX159" s="792"/>
      <c r="AY159" s="792"/>
      <c r="AZ159" s="792"/>
      <c r="BA159" s="792"/>
      <c r="BB159" s="792"/>
      <c r="BC159" s="792"/>
      <c r="BD159" s="792"/>
      <c r="BE159" s="792"/>
      <c r="BF159" s="792"/>
      <c r="BG159" s="792"/>
      <c r="BH159" s="792"/>
      <c r="BI159" s="792"/>
      <c r="BJ159" s="792"/>
      <c r="BK159" s="792"/>
      <c r="BL159" s="792"/>
      <c r="BM159" s="792"/>
      <c r="BN159" s="792"/>
      <c r="BO159" s="792"/>
      <c r="BP159" s="792"/>
      <c r="BQ159" s="792"/>
      <c r="BR159" s="792"/>
      <c r="BS159" s="792"/>
      <c r="BT159" s="792"/>
      <c r="BU159" s="792"/>
      <c r="BV159" s="792"/>
      <c r="BW159" s="792"/>
      <c r="BX159" s="792"/>
      <c r="BY159" s="792"/>
      <c r="BZ159" s="792"/>
      <c r="CA159" s="792"/>
      <c r="CB159" s="792"/>
      <c r="CC159" s="792"/>
      <c r="CD159" s="792"/>
      <c r="CE159" s="792"/>
      <c r="CF159" s="792"/>
    </row>
    <row r="160" spans="7:84">
      <c r="G160" s="792"/>
      <c r="H160" s="792"/>
      <c r="I160" s="792"/>
      <c r="J160" s="792"/>
      <c r="K160" s="792"/>
      <c r="L160" s="792"/>
      <c r="M160" s="792"/>
      <c r="N160" s="792"/>
      <c r="O160" s="792"/>
      <c r="P160" s="792"/>
      <c r="Q160" s="792"/>
      <c r="R160" s="792"/>
      <c r="S160" s="792"/>
      <c r="T160" s="792"/>
      <c r="U160" s="792"/>
      <c r="V160" s="792"/>
      <c r="W160" s="792"/>
      <c r="X160" s="792"/>
      <c r="Y160" s="792"/>
      <c r="Z160" s="792"/>
      <c r="AA160" s="792"/>
      <c r="AB160" s="792"/>
      <c r="AC160" s="792"/>
      <c r="AD160" s="792"/>
      <c r="AE160" s="792"/>
      <c r="AF160" s="792"/>
      <c r="AG160" s="792"/>
      <c r="AH160" s="792"/>
      <c r="AI160" s="792"/>
      <c r="AJ160" s="792"/>
      <c r="AK160" s="792"/>
      <c r="AL160" s="792"/>
      <c r="AM160" s="792"/>
      <c r="AN160" s="792"/>
      <c r="AO160" s="792"/>
      <c r="AP160" s="792"/>
      <c r="AQ160" s="792"/>
      <c r="AR160" s="792"/>
      <c r="AS160" s="792"/>
      <c r="AT160" s="792"/>
      <c r="AU160" s="792"/>
      <c r="AV160" s="792"/>
      <c r="AW160" s="792"/>
      <c r="AX160" s="792"/>
      <c r="AY160" s="792"/>
      <c r="AZ160" s="792"/>
      <c r="BA160" s="792"/>
      <c r="BB160" s="792"/>
      <c r="BC160" s="792"/>
      <c r="BD160" s="792"/>
      <c r="BE160" s="792"/>
      <c r="BF160" s="792"/>
      <c r="BG160" s="792"/>
      <c r="BH160" s="792"/>
      <c r="BI160" s="792"/>
      <c r="BJ160" s="792"/>
      <c r="BK160" s="792"/>
      <c r="BL160" s="792"/>
      <c r="BM160" s="792"/>
      <c r="BN160" s="792"/>
      <c r="BO160" s="792"/>
      <c r="BP160" s="792"/>
      <c r="BQ160" s="792"/>
      <c r="BR160" s="792"/>
      <c r="BS160" s="792"/>
      <c r="BT160" s="792"/>
      <c r="BU160" s="792"/>
      <c r="BV160" s="792"/>
      <c r="BW160" s="792"/>
      <c r="BX160" s="792"/>
      <c r="BY160" s="792"/>
      <c r="BZ160" s="792"/>
      <c r="CA160" s="792"/>
      <c r="CB160" s="792"/>
      <c r="CC160" s="792"/>
      <c r="CD160" s="792"/>
      <c r="CE160" s="792"/>
      <c r="CF160" s="792"/>
    </row>
    <row r="161" spans="7:84">
      <c r="G161" s="792"/>
      <c r="H161" s="792"/>
      <c r="I161" s="792"/>
      <c r="J161" s="792"/>
      <c r="K161" s="792"/>
      <c r="L161" s="792"/>
      <c r="M161" s="792"/>
      <c r="N161" s="792"/>
      <c r="O161" s="792"/>
      <c r="P161" s="792"/>
      <c r="Q161" s="792"/>
      <c r="R161" s="792"/>
      <c r="S161" s="792"/>
      <c r="T161" s="792"/>
      <c r="U161" s="792"/>
      <c r="V161" s="792"/>
      <c r="W161" s="792"/>
      <c r="X161" s="792"/>
      <c r="Y161" s="792"/>
      <c r="Z161" s="792"/>
      <c r="AA161" s="792"/>
      <c r="AB161" s="792"/>
      <c r="AC161" s="792"/>
      <c r="AD161" s="792"/>
      <c r="AE161" s="792"/>
      <c r="AF161" s="792"/>
      <c r="AG161" s="792"/>
      <c r="AH161" s="792"/>
      <c r="AI161" s="792"/>
      <c r="AJ161" s="792"/>
      <c r="AK161" s="792"/>
      <c r="AL161" s="792"/>
      <c r="AM161" s="792"/>
      <c r="AN161" s="792"/>
      <c r="AO161" s="792"/>
      <c r="AP161" s="792"/>
      <c r="AQ161" s="792"/>
      <c r="AR161" s="792"/>
      <c r="AS161" s="792"/>
      <c r="AT161" s="792"/>
      <c r="AU161" s="792"/>
      <c r="AV161" s="792"/>
      <c r="AW161" s="792"/>
      <c r="AX161" s="792"/>
      <c r="AY161" s="792"/>
      <c r="AZ161" s="792"/>
      <c r="BA161" s="792"/>
      <c r="BB161" s="792"/>
      <c r="BC161" s="792"/>
      <c r="BD161" s="792"/>
      <c r="BE161" s="792"/>
      <c r="BF161" s="792"/>
      <c r="BG161" s="792"/>
      <c r="BH161" s="792"/>
      <c r="BI161" s="792"/>
      <c r="BJ161" s="792"/>
      <c r="BK161" s="792"/>
      <c r="BL161" s="792"/>
      <c r="BM161" s="792"/>
      <c r="BN161" s="792"/>
      <c r="BO161" s="792"/>
      <c r="BP161" s="792"/>
      <c r="BQ161" s="792"/>
      <c r="BR161" s="792"/>
      <c r="BS161" s="792"/>
      <c r="BT161" s="792"/>
      <c r="BU161" s="792"/>
      <c r="BV161" s="792"/>
      <c r="BW161" s="792"/>
      <c r="BX161" s="792"/>
      <c r="BY161" s="792"/>
      <c r="BZ161" s="792"/>
      <c r="CA161" s="792"/>
      <c r="CB161" s="792"/>
      <c r="CC161" s="792"/>
      <c r="CD161" s="792"/>
      <c r="CE161" s="792"/>
      <c r="CF161" s="792"/>
    </row>
    <row r="162" spans="7:84">
      <c r="G162" s="792"/>
      <c r="H162" s="792"/>
      <c r="I162" s="792"/>
      <c r="J162" s="792"/>
      <c r="K162" s="792"/>
      <c r="L162" s="792"/>
      <c r="M162" s="792"/>
      <c r="N162" s="792"/>
      <c r="O162" s="792"/>
      <c r="P162" s="792"/>
      <c r="Q162" s="792"/>
      <c r="R162" s="792"/>
      <c r="S162" s="792"/>
      <c r="T162" s="792"/>
      <c r="U162" s="792"/>
      <c r="V162" s="792"/>
      <c r="W162" s="792"/>
      <c r="X162" s="792"/>
      <c r="Y162" s="792"/>
      <c r="Z162" s="792"/>
      <c r="AA162" s="792"/>
      <c r="AB162" s="792"/>
      <c r="AC162" s="792"/>
      <c r="AD162" s="792"/>
      <c r="AE162" s="792"/>
      <c r="AF162" s="792"/>
      <c r="AG162" s="792"/>
      <c r="AH162" s="792"/>
      <c r="AI162" s="792"/>
      <c r="AJ162" s="792"/>
      <c r="AK162" s="792"/>
      <c r="AL162" s="792"/>
      <c r="AM162" s="792"/>
      <c r="AN162" s="792"/>
      <c r="AO162" s="792"/>
      <c r="AP162" s="792"/>
      <c r="AQ162" s="792"/>
      <c r="AR162" s="792"/>
      <c r="AS162" s="792"/>
      <c r="AT162" s="792"/>
      <c r="AU162" s="792"/>
      <c r="AV162" s="792"/>
      <c r="AW162" s="792"/>
      <c r="AX162" s="792"/>
      <c r="AY162" s="792"/>
      <c r="AZ162" s="792"/>
      <c r="BA162" s="792"/>
      <c r="BB162" s="792"/>
      <c r="BC162" s="792"/>
      <c r="BD162" s="792"/>
      <c r="BE162" s="792"/>
      <c r="BF162" s="792"/>
      <c r="BG162" s="792"/>
      <c r="BH162" s="792"/>
      <c r="BI162" s="792"/>
      <c r="BJ162" s="792"/>
      <c r="BK162" s="792"/>
      <c r="BL162" s="792"/>
      <c r="BM162" s="792"/>
      <c r="BN162" s="792"/>
      <c r="BO162" s="792"/>
      <c r="BP162" s="792"/>
      <c r="BQ162" s="792"/>
      <c r="BR162" s="792"/>
      <c r="BS162" s="792"/>
      <c r="BT162" s="792"/>
      <c r="BU162" s="792"/>
      <c r="BV162" s="792"/>
      <c r="BW162" s="792"/>
      <c r="BX162" s="792"/>
      <c r="BY162" s="792"/>
      <c r="BZ162" s="792"/>
      <c r="CA162" s="792"/>
      <c r="CB162" s="792"/>
      <c r="CC162" s="792"/>
      <c r="CD162" s="792"/>
      <c r="CE162" s="792"/>
      <c r="CF162" s="792"/>
    </row>
    <row r="163" spans="7:84">
      <c r="G163" s="792"/>
      <c r="H163" s="792"/>
      <c r="I163" s="792"/>
      <c r="J163" s="792"/>
      <c r="K163" s="792"/>
      <c r="L163" s="792"/>
      <c r="M163" s="792"/>
      <c r="N163" s="792"/>
      <c r="O163" s="792"/>
      <c r="P163" s="792"/>
      <c r="Q163" s="792"/>
      <c r="R163" s="792"/>
      <c r="S163" s="792"/>
      <c r="T163" s="792"/>
      <c r="U163" s="792"/>
      <c r="V163" s="792"/>
      <c r="W163" s="792"/>
      <c r="X163" s="792"/>
      <c r="Y163" s="792"/>
      <c r="Z163" s="792"/>
      <c r="AA163" s="792"/>
      <c r="AB163" s="792"/>
      <c r="AC163" s="792"/>
      <c r="AD163" s="792"/>
      <c r="AE163" s="792"/>
      <c r="AF163" s="792"/>
      <c r="AG163" s="792"/>
      <c r="AH163" s="792"/>
      <c r="AI163" s="792"/>
      <c r="AJ163" s="792"/>
      <c r="AK163" s="792"/>
      <c r="AL163" s="792"/>
      <c r="AM163" s="792"/>
      <c r="AN163" s="792"/>
      <c r="AO163" s="792"/>
      <c r="AP163" s="792"/>
      <c r="AQ163" s="792"/>
      <c r="AR163" s="792"/>
      <c r="AS163" s="792"/>
      <c r="AT163" s="792"/>
      <c r="AU163" s="792"/>
      <c r="AV163" s="792"/>
      <c r="AW163" s="792"/>
      <c r="AX163" s="792"/>
      <c r="AY163" s="792"/>
      <c r="AZ163" s="792"/>
      <c r="BA163" s="792"/>
      <c r="BB163" s="792"/>
      <c r="BC163" s="792"/>
      <c r="BD163" s="792"/>
      <c r="BE163" s="792"/>
      <c r="BF163" s="792"/>
      <c r="BG163" s="792"/>
      <c r="BH163" s="792"/>
      <c r="BI163" s="792"/>
      <c r="BJ163" s="792"/>
      <c r="BK163" s="792"/>
      <c r="BL163" s="792"/>
      <c r="BM163" s="792"/>
      <c r="BN163" s="792"/>
      <c r="BO163" s="792"/>
      <c r="BP163" s="792"/>
      <c r="BQ163" s="792"/>
      <c r="BR163" s="792"/>
      <c r="BS163" s="792"/>
      <c r="BT163" s="792"/>
      <c r="BU163" s="792"/>
      <c r="BV163" s="792"/>
      <c r="BW163" s="792"/>
      <c r="BX163" s="792"/>
      <c r="BY163" s="792"/>
      <c r="BZ163" s="792"/>
      <c r="CA163" s="792"/>
      <c r="CB163" s="792"/>
      <c r="CC163" s="792"/>
      <c r="CD163" s="792"/>
      <c r="CE163" s="792"/>
      <c r="CF163" s="792"/>
    </row>
    <row r="164" spans="7:84">
      <c r="G164" s="792"/>
      <c r="H164" s="792"/>
      <c r="I164" s="792"/>
      <c r="J164" s="792"/>
      <c r="K164" s="792"/>
      <c r="L164" s="792"/>
      <c r="M164" s="792"/>
      <c r="N164" s="792"/>
      <c r="O164" s="792"/>
      <c r="P164" s="792"/>
      <c r="Q164" s="792"/>
      <c r="R164" s="792"/>
      <c r="S164" s="792"/>
      <c r="T164" s="792"/>
      <c r="U164" s="792"/>
      <c r="V164" s="792"/>
      <c r="W164" s="792"/>
      <c r="X164" s="792"/>
      <c r="Y164" s="792"/>
      <c r="Z164" s="792"/>
      <c r="AA164" s="792"/>
      <c r="AB164" s="792"/>
      <c r="AC164" s="792"/>
      <c r="AD164" s="792"/>
      <c r="AE164" s="792"/>
      <c r="AF164" s="792"/>
      <c r="AG164" s="792"/>
      <c r="AH164" s="792"/>
      <c r="AI164" s="792"/>
      <c r="AJ164" s="792"/>
      <c r="AK164" s="792"/>
      <c r="AL164" s="792"/>
      <c r="AM164" s="792"/>
      <c r="AN164" s="792"/>
      <c r="AO164" s="792"/>
      <c r="AP164" s="792"/>
      <c r="AQ164" s="792"/>
      <c r="AR164" s="792"/>
      <c r="AS164" s="792"/>
      <c r="AT164" s="792"/>
      <c r="AU164" s="792"/>
      <c r="AV164" s="792"/>
      <c r="AW164" s="792"/>
      <c r="AX164" s="792"/>
      <c r="AY164" s="792"/>
      <c r="AZ164" s="792"/>
      <c r="BA164" s="792"/>
      <c r="BB164" s="792"/>
      <c r="BC164" s="792"/>
      <c r="BD164" s="792"/>
      <c r="BE164" s="792"/>
      <c r="BF164" s="792"/>
      <c r="BG164" s="792"/>
      <c r="BH164" s="792"/>
      <c r="BI164" s="792"/>
      <c r="BJ164" s="792"/>
      <c r="BK164" s="792"/>
      <c r="BL164" s="792"/>
      <c r="BM164" s="792"/>
      <c r="BN164" s="792"/>
      <c r="BO164" s="792"/>
      <c r="BP164" s="792"/>
      <c r="BQ164" s="792"/>
      <c r="BR164" s="792"/>
      <c r="BS164" s="792"/>
      <c r="BT164" s="792"/>
      <c r="BU164" s="792"/>
      <c r="BV164" s="792"/>
      <c r="BW164" s="792"/>
      <c r="BX164" s="792"/>
      <c r="BY164" s="792"/>
      <c r="BZ164" s="792"/>
      <c r="CA164" s="792"/>
      <c r="CB164" s="792"/>
      <c r="CC164" s="792"/>
      <c r="CD164" s="792"/>
      <c r="CE164" s="792"/>
      <c r="CF164" s="792"/>
    </row>
    <row r="165" spans="7:84">
      <c r="G165" s="792"/>
    </row>
    <row r="166" spans="7:84">
      <c r="G166" s="792"/>
    </row>
    <row r="167" spans="7:84">
      <c r="G167" s="792"/>
    </row>
    <row r="168" spans="7:84">
      <c r="G168" s="792"/>
    </row>
    <row r="169" spans="7:84">
      <c r="G169" s="792"/>
    </row>
    <row r="170" spans="7:84">
      <c r="G170" s="792"/>
    </row>
    <row r="171" spans="7:84">
      <c r="G171" s="792"/>
    </row>
    <row r="172" spans="7:84">
      <c r="G172" s="792"/>
    </row>
    <row r="173" spans="7:84">
      <c r="G173" s="792"/>
    </row>
  </sheetData>
  <sheetProtection sheet="1" selectLockedCells="1" selectUnlockedCells="1"/>
  <mergeCells count="8">
    <mergeCell ref="EL4:ES4"/>
    <mergeCell ref="BZ6:CC6"/>
    <mergeCell ref="BZ7:CC7"/>
    <mergeCell ref="BZ8:CC8"/>
    <mergeCell ref="B2:D3"/>
    <mergeCell ref="B5:C10"/>
    <mergeCell ref="D6:D7"/>
    <mergeCell ref="E6:F7"/>
  </mergeCells>
  <phoneticPr fontId="2"/>
  <pageMargins left="0.2" right="0.39370078740157483" top="0.39370078740157483" bottom="0.23622047244094491" header="0.19685039370078741" footer="0.19685039370078741"/>
  <pageSetup paperSize="8" fitToWidth="4" orientation="landscape" r:id="rId1"/>
  <headerFooter alignWithMargins="0">
    <oddHeader>&amp;L&amp;F&amp;C&amp;A&amp;R&amp;D_&amp;T</oddHeader>
  </headerFooter>
  <ignoredErrors>
    <ignoredError sqref="BZ48:CX48 EF48:EH48 CY48:EE48 EI48:EL48 EP48:EQ48 EN4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52"/>
  <sheetViews>
    <sheetView showGridLines="0" workbookViewId="0"/>
  </sheetViews>
  <sheetFormatPr defaultColWidth="9.33203125" defaultRowHeight="11"/>
  <cols>
    <col min="1" max="1" width="2" style="1" customWidth="1"/>
    <col min="2" max="2" width="4" style="1" bestFit="1" customWidth="1"/>
    <col min="3" max="3" width="27.109375" style="1" bestFit="1" customWidth="1"/>
    <col min="4" max="10" width="13.33203125" style="4" customWidth="1"/>
    <col min="11" max="11" width="13.33203125" style="1" customWidth="1"/>
    <col min="12" max="12" width="13.33203125" style="4" customWidth="1"/>
    <col min="13" max="13" width="13.33203125" style="1" customWidth="1"/>
    <col min="14" max="14" width="13.33203125" style="4" customWidth="1"/>
    <col min="15" max="15" width="13.33203125" style="1" customWidth="1"/>
    <col min="16" max="17" width="13.33203125" style="4" customWidth="1"/>
    <col min="18" max="18" width="13.33203125" style="1" customWidth="1"/>
    <col min="19" max="19" width="13.33203125" style="4" customWidth="1"/>
    <col min="20" max="20" width="13.33203125" style="1" customWidth="1"/>
    <col min="21" max="21" width="13.33203125" style="8" customWidth="1"/>
    <col min="22" max="28" width="13.33203125" style="4" customWidth="1"/>
    <col min="29" max="29" width="9.33203125" style="1"/>
    <col min="30" max="37" width="13.33203125" style="1" customWidth="1"/>
    <col min="38" max="16384" width="9.33203125" style="1"/>
  </cols>
  <sheetData>
    <row r="2" spans="2:37">
      <c r="B2" s="1005" t="s">
        <v>230</v>
      </c>
      <c r="C2" s="1005"/>
    </row>
    <row r="3" spans="2:37">
      <c r="B3" s="1005"/>
      <c r="C3" s="1005"/>
    </row>
    <row r="4" spans="2:37" ht="11.5" thickBot="1">
      <c r="W4" s="1000" t="s">
        <v>219</v>
      </c>
      <c r="X4" s="1000"/>
      <c r="Y4" s="1000"/>
      <c r="Z4" s="1000"/>
      <c r="AA4" s="1000"/>
      <c r="AB4" s="1000"/>
      <c r="AD4" s="1021" t="s">
        <v>406</v>
      </c>
      <c r="AE4" s="1021"/>
      <c r="AF4" s="1021"/>
      <c r="AG4" s="1021"/>
      <c r="AH4" s="1021"/>
      <c r="AI4" s="1021"/>
      <c r="AJ4" s="1021"/>
      <c r="AK4" s="1021"/>
    </row>
    <row r="5" spans="2:37" s="2" customFormat="1">
      <c r="B5" s="1046" t="s">
        <v>447</v>
      </c>
      <c r="C5" s="1047"/>
      <c r="D5" s="104"/>
      <c r="E5" s="1043" t="s">
        <v>231</v>
      </c>
      <c r="F5" s="1044"/>
      <c r="G5" s="1045"/>
      <c r="H5" s="105"/>
      <c r="I5" s="717"/>
      <c r="J5" s="105"/>
      <c r="K5" s="535"/>
      <c r="L5" s="1043" t="s">
        <v>122</v>
      </c>
      <c r="M5" s="1044"/>
      <c r="N5" s="1044"/>
      <c r="O5" s="1044"/>
      <c r="P5" s="1045"/>
      <c r="Q5" s="104"/>
      <c r="R5" s="535"/>
      <c r="S5" s="105"/>
      <c r="T5" s="536"/>
      <c r="U5" s="106"/>
      <c r="V5" s="107"/>
      <c r="W5" s="1043" t="s">
        <v>217</v>
      </c>
      <c r="X5" s="1044"/>
      <c r="Y5" s="1045"/>
      <c r="Z5" s="1043" t="s">
        <v>232</v>
      </c>
      <c r="AA5" s="1044"/>
      <c r="AB5" s="1045"/>
      <c r="AD5" s="1022" t="s">
        <v>407</v>
      </c>
      <c r="AE5" s="1023"/>
      <c r="AF5" s="1024" t="s">
        <v>122</v>
      </c>
      <c r="AG5" s="1025"/>
      <c r="AH5" s="1022" t="s">
        <v>217</v>
      </c>
      <c r="AI5" s="1026"/>
      <c r="AJ5" s="1025" t="s">
        <v>232</v>
      </c>
      <c r="AK5" s="1027"/>
    </row>
    <row r="6" spans="2:37" s="2" customFormat="1" ht="11.25" customHeight="1">
      <c r="B6" s="1048"/>
      <c r="C6" s="1049"/>
      <c r="D6" s="1086" t="s">
        <v>233</v>
      </c>
      <c r="E6" s="1042" t="s">
        <v>234</v>
      </c>
      <c r="F6" s="1052" t="s">
        <v>183</v>
      </c>
      <c r="G6" s="1055" t="s">
        <v>185</v>
      </c>
      <c r="H6" s="1060" t="s">
        <v>186</v>
      </c>
      <c r="I6" s="718" t="s">
        <v>317</v>
      </c>
      <c r="J6" s="1060" t="s">
        <v>235</v>
      </c>
      <c r="K6" s="1074" t="s">
        <v>236</v>
      </c>
      <c r="L6" s="1041" t="s">
        <v>237</v>
      </c>
      <c r="M6" s="108"/>
      <c r="N6" s="1052" t="s">
        <v>238</v>
      </c>
      <c r="O6" s="109"/>
      <c r="P6" s="1055" t="s">
        <v>239</v>
      </c>
      <c r="Q6" s="1086" t="s">
        <v>240</v>
      </c>
      <c r="R6" s="1063" t="s">
        <v>241</v>
      </c>
      <c r="S6" s="1060" t="s">
        <v>242</v>
      </c>
      <c r="T6" s="1063" t="s">
        <v>243</v>
      </c>
      <c r="U6" s="1039" t="s">
        <v>244</v>
      </c>
      <c r="V6" s="1071" t="s">
        <v>245</v>
      </c>
      <c r="W6" s="1041" t="s">
        <v>246</v>
      </c>
      <c r="X6" s="1082" t="s">
        <v>238</v>
      </c>
      <c r="Y6" s="1081" t="s">
        <v>247</v>
      </c>
      <c r="Z6" s="1041" t="s">
        <v>246</v>
      </c>
      <c r="AA6" s="1082" t="s">
        <v>248</v>
      </c>
      <c r="AB6" s="1081" t="s">
        <v>247</v>
      </c>
      <c r="AC6" s="39"/>
      <c r="AD6" s="539" t="s">
        <v>408</v>
      </c>
      <c r="AE6" s="540" t="s">
        <v>409</v>
      </c>
      <c r="AF6" s="539" t="s">
        <v>408</v>
      </c>
      <c r="AG6" s="540" t="s">
        <v>409</v>
      </c>
      <c r="AH6" s="539" t="s">
        <v>408</v>
      </c>
      <c r="AI6" s="541" t="s">
        <v>409</v>
      </c>
      <c r="AJ6" s="542" t="s">
        <v>408</v>
      </c>
      <c r="AK6" s="541" t="s">
        <v>409</v>
      </c>
    </row>
    <row r="7" spans="2:37" s="2" customFormat="1" ht="11.25" customHeight="1">
      <c r="B7" s="1048"/>
      <c r="C7" s="1049"/>
      <c r="D7" s="1086"/>
      <c r="E7" s="1042"/>
      <c r="F7" s="1088"/>
      <c r="G7" s="1090"/>
      <c r="H7" s="1060"/>
      <c r="I7" s="718"/>
      <c r="J7" s="1060"/>
      <c r="K7" s="1074"/>
      <c r="L7" s="1042"/>
      <c r="M7" s="1064" t="s">
        <v>182</v>
      </c>
      <c r="N7" s="1053"/>
      <c r="O7" s="1062" t="s">
        <v>184</v>
      </c>
      <c r="P7" s="1056"/>
      <c r="Q7" s="1086"/>
      <c r="R7" s="1063"/>
      <c r="S7" s="1060"/>
      <c r="T7" s="1063"/>
      <c r="U7" s="1039"/>
      <c r="V7" s="1071"/>
      <c r="W7" s="1042"/>
      <c r="X7" s="1053"/>
      <c r="Y7" s="1056"/>
      <c r="Z7" s="1042"/>
      <c r="AA7" s="1053"/>
      <c r="AB7" s="1056"/>
      <c r="AC7" s="110"/>
      <c r="AD7" s="543"/>
      <c r="AE7" s="379"/>
      <c r="AF7" s="543"/>
      <c r="AG7" s="379"/>
      <c r="AH7" s="543"/>
      <c r="AI7" s="544"/>
      <c r="AJ7" s="545"/>
      <c r="AK7" s="544"/>
    </row>
    <row r="8" spans="2:37" s="2" customFormat="1">
      <c r="B8" s="1048"/>
      <c r="C8" s="1049"/>
      <c r="D8" s="1087"/>
      <c r="E8" s="1076"/>
      <c r="F8" s="1089"/>
      <c r="G8" s="1091"/>
      <c r="H8" s="1060"/>
      <c r="I8" s="718"/>
      <c r="J8" s="1061"/>
      <c r="K8" s="1075"/>
      <c r="L8" s="1076"/>
      <c r="M8" s="1065"/>
      <c r="N8" s="1054"/>
      <c r="O8" s="1063"/>
      <c r="P8" s="1057"/>
      <c r="Q8" s="1087"/>
      <c r="R8" s="1073"/>
      <c r="S8" s="1061"/>
      <c r="T8" s="1073"/>
      <c r="U8" s="1040"/>
      <c r="V8" s="1072"/>
      <c r="W8" s="1042"/>
      <c r="X8" s="1054"/>
      <c r="Y8" s="1056"/>
      <c r="Z8" s="1042"/>
      <c r="AA8" s="1053"/>
      <c r="AB8" s="1056"/>
      <c r="AD8" s="543"/>
      <c r="AE8" s="379"/>
      <c r="AF8" s="543"/>
      <c r="AG8" s="379"/>
      <c r="AH8" s="543"/>
      <c r="AI8" s="544"/>
      <c r="AJ8" s="545"/>
      <c r="AK8" s="544"/>
    </row>
    <row r="9" spans="2:37" s="2" customFormat="1">
      <c r="B9" s="1048"/>
      <c r="C9" s="1049"/>
      <c r="D9" s="111" t="s">
        <v>181</v>
      </c>
      <c r="E9" s="380" t="s">
        <v>187</v>
      </c>
      <c r="F9" s="216" t="s">
        <v>188</v>
      </c>
      <c r="G9" s="217" t="s">
        <v>318</v>
      </c>
      <c r="H9" s="5" t="s">
        <v>189</v>
      </c>
      <c r="I9" s="719" t="s">
        <v>120</v>
      </c>
      <c r="J9" s="5" t="s">
        <v>190</v>
      </c>
      <c r="K9" s="537" t="s">
        <v>0</v>
      </c>
      <c r="L9" s="387" t="s">
        <v>191</v>
      </c>
      <c r="M9" s="546" t="s">
        <v>2</v>
      </c>
      <c r="N9" s="112" t="s">
        <v>322</v>
      </c>
      <c r="O9" s="538" t="s">
        <v>4</v>
      </c>
      <c r="P9" s="113" t="s">
        <v>192</v>
      </c>
      <c r="Q9" s="47" t="s">
        <v>193</v>
      </c>
      <c r="R9" s="547" t="s">
        <v>448</v>
      </c>
      <c r="S9" s="5" t="s">
        <v>194</v>
      </c>
      <c r="T9" s="547" t="s">
        <v>449</v>
      </c>
      <c r="U9" s="9" t="s">
        <v>195</v>
      </c>
      <c r="V9" s="114" t="s">
        <v>196</v>
      </c>
      <c r="W9" s="394" t="s">
        <v>197</v>
      </c>
      <c r="X9" s="93" t="s">
        <v>198</v>
      </c>
      <c r="Y9" s="115" t="s">
        <v>199</v>
      </c>
      <c r="Z9" s="387" t="s">
        <v>200</v>
      </c>
      <c r="AA9" s="112" t="s">
        <v>201</v>
      </c>
      <c r="AB9" s="113" t="s">
        <v>202</v>
      </c>
      <c r="AD9" s="548" t="s">
        <v>10</v>
      </c>
      <c r="AE9" s="549" t="s">
        <v>11</v>
      </c>
      <c r="AF9" s="548" t="s">
        <v>12</v>
      </c>
      <c r="AG9" s="549" t="s">
        <v>13</v>
      </c>
      <c r="AH9" s="548" t="s">
        <v>14</v>
      </c>
      <c r="AI9" s="550" t="s">
        <v>15</v>
      </c>
      <c r="AJ9" s="551" t="s">
        <v>16</v>
      </c>
      <c r="AK9" s="550" t="s">
        <v>17</v>
      </c>
    </row>
    <row r="10" spans="2:37" s="2" customFormat="1" ht="11.25" customHeight="1">
      <c r="B10" s="1048"/>
      <c r="C10" s="1049"/>
      <c r="D10" s="1079" t="s">
        <v>316</v>
      </c>
      <c r="E10" s="380"/>
      <c r="F10" s="1034" t="s">
        <v>320</v>
      </c>
      <c r="G10" s="1032" t="s">
        <v>319</v>
      </c>
      <c r="H10" s="1037" t="s">
        <v>321</v>
      </c>
      <c r="I10" s="719"/>
      <c r="J10" s="5" t="s">
        <v>344</v>
      </c>
      <c r="K10" s="552"/>
      <c r="L10" s="387" t="s">
        <v>1</v>
      </c>
      <c r="M10" s="546"/>
      <c r="N10" s="112" t="s">
        <v>3</v>
      </c>
      <c r="O10" s="538"/>
      <c r="P10" s="113" t="s">
        <v>5</v>
      </c>
      <c r="Q10" s="47" t="s">
        <v>345</v>
      </c>
      <c r="R10" s="726"/>
      <c r="S10" s="5" t="s">
        <v>454</v>
      </c>
      <c r="T10" s="547"/>
      <c r="U10" s="9" t="s">
        <v>450</v>
      </c>
      <c r="V10" s="114" t="s">
        <v>346</v>
      </c>
      <c r="W10" s="394" t="s">
        <v>451</v>
      </c>
      <c r="X10" s="93" t="s">
        <v>452</v>
      </c>
      <c r="Y10" s="115" t="s">
        <v>453</v>
      </c>
      <c r="Z10" s="387" t="s">
        <v>347</v>
      </c>
      <c r="AA10" s="112" t="s">
        <v>348</v>
      </c>
      <c r="AB10" s="113" t="s">
        <v>349</v>
      </c>
      <c r="AD10" s="543" t="s">
        <v>455</v>
      </c>
      <c r="AE10" s="379" t="s">
        <v>456</v>
      </c>
      <c r="AF10" s="543" t="s">
        <v>457</v>
      </c>
      <c r="AG10" s="379" t="s">
        <v>458</v>
      </c>
      <c r="AH10" s="543" t="s">
        <v>459</v>
      </c>
      <c r="AI10" s="544" t="s">
        <v>460</v>
      </c>
      <c r="AJ10" s="545" t="s">
        <v>18</v>
      </c>
      <c r="AK10" s="544" t="s">
        <v>19</v>
      </c>
    </row>
    <row r="11" spans="2:37" ht="11.25" customHeight="1">
      <c r="B11" s="1048"/>
      <c r="C11" s="1049"/>
      <c r="D11" s="1079"/>
      <c r="E11" s="381"/>
      <c r="F11" s="1035"/>
      <c r="G11" s="1032"/>
      <c r="H11" s="1037"/>
      <c r="I11" s="720"/>
      <c r="J11" s="117"/>
      <c r="K11" s="554"/>
      <c r="L11" s="388"/>
      <c r="M11" s="553"/>
      <c r="N11" s="118"/>
      <c r="O11" s="553"/>
      <c r="P11" s="119"/>
      <c r="Q11" s="120"/>
      <c r="R11" s="1069"/>
      <c r="S11" s="6"/>
      <c r="T11" s="555"/>
      <c r="U11" s="10"/>
      <c r="V11" s="44"/>
      <c r="W11" s="381"/>
      <c r="X11" s="121"/>
      <c r="Y11" s="122"/>
      <c r="Z11" s="388"/>
      <c r="AA11" s="91"/>
      <c r="AB11" s="116"/>
      <c r="AD11" s="1028" t="s">
        <v>410</v>
      </c>
      <c r="AE11" s="1030" t="s">
        <v>410</v>
      </c>
      <c r="AF11" s="1028" t="s">
        <v>410</v>
      </c>
      <c r="AG11" s="1030" t="s">
        <v>410</v>
      </c>
      <c r="AH11" s="1028" t="s">
        <v>410</v>
      </c>
      <c r="AI11" s="1017" t="s">
        <v>410</v>
      </c>
      <c r="AJ11" s="1019"/>
      <c r="AK11" s="1017"/>
    </row>
    <row r="12" spans="2:37" ht="12" customHeight="1">
      <c r="B12" s="1048"/>
      <c r="C12" s="1049"/>
      <c r="D12" s="1079"/>
      <c r="E12" s="381"/>
      <c r="F12" s="1035"/>
      <c r="G12" s="1032"/>
      <c r="H12" s="1037"/>
      <c r="I12" s="720"/>
      <c r="J12" s="117"/>
      <c r="K12" s="1058"/>
      <c r="L12" s="388"/>
      <c r="M12" s="553"/>
      <c r="N12" s="118"/>
      <c r="O12" s="553"/>
      <c r="P12" s="119"/>
      <c r="Q12" s="120"/>
      <c r="R12" s="1069"/>
      <c r="S12" s="6"/>
      <c r="T12" s="555"/>
      <c r="U12" s="10"/>
      <c r="V12" s="44"/>
      <c r="W12" s="381"/>
      <c r="X12" s="121"/>
      <c r="Y12" s="122"/>
      <c r="Z12" s="388"/>
      <c r="AA12" s="91"/>
      <c r="AB12" s="116"/>
      <c r="AD12" s="1028"/>
      <c r="AE12" s="1030"/>
      <c r="AF12" s="1028"/>
      <c r="AG12" s="1030"/>
      <c r="AH12" s="1028"/>
      <c r="AI12" s="1017"/>
      <c r="AJ12" s="1019"/>
      <c r="AK12" s="1017"/>
    </row>
    <row r="13" spans="2:37">
      <c r="B13" s="1048"/>
      <c r="C13" s="1049"/>
      <c r="D13" s="1079"/>
      <c r="E13" s="381"/>
      <c r="F13" s="1035"/>
      <c r="G13" s="1032"/>
      <c r="H13" s="1037"/>
      <c r="I13" s="720"/>
      <c r="J13" s="117"/>
      <c r="K13" s="1058"/>
      <c r="L13" s="388"/>
      <c r="M13" s="553"/>
      <c r="N13" s="118"/>
      <c r="O13" s="553"/>
      <c r="P13" s="119"/>
      <c r="Q13" s="120"/>
      <c r="R13" s="1069"/>
      <c r="S13" s="6"/>
      <c r="T13" s="555"/>
      <c r="U13" s="10"/>
      <c r="V13" s="44"/>
      <c r="W13" s="381"/>
      <c r="X13" s="121"/>
      <c r="Y13" s="122"/>
      <c r="Z13" s="388"/>
      <c r="AA13" s="91"/>
      <c r="AB13" s="116"/>
      <c r="AD13" s="1028"/>
      <c r="AE13" s="1030"/>
      <c r="AF13" s="1028"/>
      <c r="AG13" s="1030"/>
      <c r="AH13" s="1028"/>
      <c r="AI13" s="1017"/>
      <c r="AJ13" s="1019"/>
      <c r="AK13" s="1017"/>
    </row>
    <row r="14" spans="2:37" ht="11.5" thickBot="1">
      <c r="B14" s="1050"/>
      <c r="C14" s="1051"/>
      <c r="D14" s="1080"/>
      <c r="E14" s="382"/>
      <c r="F14" s="1036"/>
      <c r="G14" s="1033"/>
      <c r="H14" s="1038"/>
      <c r="I14" s="721"/>
      <c r="J14" s="124"/>
      <c r="K14" s="1059"/>
      <c r="L14" s="389"/>
      <c r="M14" s="556"/>
      <c r="N14" s="125"/>
      <c r="O14" s="556"/>
      <c r="P14" s="126"/>
      <c r="Q14" s="127"/>
      <c r="R14" s="1070"/>
      <c r="S14" s="7"/>
      <c r="T14" s="557"/>
      <c r="U14" s="12"/>
      <c r="V14" s="45"/>
      <c r="W14" s="382"/>
      <c r="X14" s="128"/>
      <c r="Y14" s="129"/>
      <c r="Z14" s="389"/>
      <c r="AA14" s="92"/>
      <c r="AB14" s="123"/>
      <c r="AD14" s="1029"/>
      <c r="AE14" s="1031"/>
      <c r="AF14" s="1029"/>
      <c r="AG14" s="1031"/>
      <c r="AH14" s="1029"/>
      <c r="AI14" s="1018"/>
      <c r="AJ14" s="1020"/>
      <c r="AK14" s="1018"/>
    </row>
    <row r="15" spans="2:37">
      <c r="B15" s="99" t="s">
        <v>78</v>
      </c>
      <c r="C15" s="484" t="s">
        <v>533</v>
      </c>
      <c r="D15" s="130">
        <v>0</v>
      </c>
      <c r="E15" s="383">
        <v>0</v>
      </c>
      <c r="F15" s="131">
        <v>0</v>
      </c>
      <c r="G15" s="132">
        <v>0</v>
      </c>
      <c r="H15" s="133">
        <f>+'③-1計算(建設部門)'!ES11</f>
        <v>0</v>
      </c>
      <c r="I15" s="700">
        <f>+④係数!BF24</f>
        <v>0.29768001161030833</v>
      </c>
      <c r="J15" s="133">
        <f>+H15*I15</f>
        <v>0</v>
      </c>
      <c r="K15" s="1077" t="s">
        <v>410</v>
      </c>
      <c r="L15" s="390">
        <f t="array" ref="L15:L51">MMULT(④係数!D135:AN171,'③-2計算'!J15:J51)</f>
        <v>0</v>
      </c>
      <c r="M15" s="559">
        <f t="array" ref="M15:M51">TRANSPOSE(④係数!D123:AN123)</f>
        <v>0.55123258741826753</v>
      </c>
      <c r="N15" s="131">
        <f>+L15*M15</f>
        <v>0</v>
      </c>
      <c r="O15" s="559">
        <f t="array" ref="O15:O51">TRANSPOSE(④係数!D118:AN118)</f>
        <v>0.1586863230854621</v>
      </c>
      <c r="P15" s="132">
        <f>+L15*O15</f>
        <v>0</v>
      </c>
      <c r="Q15" s="130">
        <f t="shared" ref="Q15:Q44" si="0">+G15+P15</f>
        <v>0</v>
      </c>
      <c r="R15" s="1066">
        <f>+④係数!I184</f>
        <v>0.5084245592646035</v>
      </c>
      <c r="S15" s="1083">
        <f>+Q52*R15</f>
        <v>0</v>
      </c>
      <c r="T15" s="560">
        <f>+④係数!BH24</f>
        <v>1.3069590317170613E-2</v>
      </c>
      <c r="U15" s="136">
        <f>+$S$15*T15</f>
        <v>0</v>
      </c>
      <c r="V15" s="17">
        <f>+U15*I15</f>
        <v>0</v>
      </c>
      <c r="W15" s="383">
        <f t="array" ref="W15:W51">MMULT(④係数!D135:AN171,'③-2計算'!V15:V51)</f>
        <v>0</v>
      </c>
      <c r="X15" s="137">
        <f>+W15*M15</f>
        <v>0</v>
      </c>
      <c r="Y15" s="138">
        <f>+W15*O15</f>
        <v>0</v>
      </c>
      <c r="Z15" s="390">
        <f>+E15+L15+W15</f>
        <v>0</v>
      </c>
      <c r="AA15" s="131">
        <f>+F15+N15+X15</f>
        <v>0</v>
      </c>
      <c r="AB15" s="132">
        <f>+G15+P15+Y15</f>
        <v>0</v>
      </c>
      <c r="AD15" s="561">
        <f>+E15*④係数!O199</f>
        <v>0</v>
      </c>
      <c r="AE15" s="562">
        <f>+E15*④係数!P199</f>
        <v>0</v>
      </c>
      <c r="AF15" s="563">
        <f>+L15*④係数!O199</f>
        <v>0</v>
      </c>
      <c r="AG15" s="564">
        <f>+L15*④係数!P199</f>
        <v>0</v>
      </c>
      <c r="AH15" s="565">
        <f>+W15*④係数!O199</f>
        <v>0</v>
      </c>
      <c r="AI15" s="566">
        <f>+W15*④係数!P199</f>
        <v>0</v>
      </c>
      <c r="AJ15" s="567">
        <f>+AD15+AF15+AH15</f>
        <v>0</v>
      </c>
      <c r="AK15" s="568">
        <f>+AE15+AG15+AI15</f>
        <v>0</v>
      </c>
    </row>
    <row r="16" spans="2:37">
      <c r="B16" s="99" t="s">
        <v>79</v>
      </c>
      <c r="C16" s="485" t="s">
        <v>26</v>
      </c>
      <c r="D16" s="130">
        <v>0</v>
      </c>
      <c r="E16" s="383">
        <v>0</v>
      </c>
      <c r="F16" s="131">
        <v>0</v>
      </c>
      <c r="G16" s="132">
        <v>0</v>
      </c>
      <c r="H16" s="133">
        <f>+'③-1計算(建設部門)'!ES12</f>
        <v>0</v>
      </c>
      <c r="I16" s="700">
        <f>+④係数!BF25</f>
        <v>6.148113646949227E-2</v>
      </c>
      <c r="J16" s="133">
        <f t="shared" ref="J16:J51" si="1">+H16*I16</f>
        <v>0</v>
      </c>
      <c r="K16" s="1078"/>
      <c r="L16" s="390">
        <v>0</v>
      </c>
      <c r="M16" s="559">
        <v>0.58823529411764708</v>
      </c>
      <c r="N16" s="131">
        <f t="shared" ref="N16:N45" si="2">+L16*M16</f>
        <v>0</v>
      </c>
      <c r="O16" s="559">
        <v>0.23666210670314639</v>
      </c>
      <c r="P16" s="132">
        <f t="shared" ref="P16:P45" si="3">+L16*O16</f>
        <v>0</v>
      </c>
      <c r="Q16" s="130">
        <f t="shared" si="0"/>
        <v>0</v>
      </c>
      <c r="R16" s="1067"/>
      <c r="S16" s="1084"/>
      <c r="T16" s="560">
        <f>+④係数!BH25</f>
        <v>-1.588115383474431E-5</v>
      </c>
      <c r="U16" s="136">
        <f t="shared" ref="U16:U45" si="4">+$S$15*T16</f>
        <v>0</v>
      </c>
      <c r="V16" s="17">
        <f t="shared" ref="V16:V45" si="5">+U16*I16</f>
        <v>0</v>
      </c>
      <c r="W16" s="383">
        <v>0</v>
      </c>
      <c r="X16" s="137">
        <f t="shared" ref="X16:X45" si="6">+W16*M16</f>
        <v>0</v>
      </c>
      <c r="Y16" s="138">
        <f t="shared" ref="Y16:Y45" si="7">+W16*O16</f>
        <v>0</v>
      </c>
      <c r="Z16" s="390">
        <f t="shared" ref="Z16:Z45" si="8">+E16+L16+W16</f>
        <v>0</v>
      </c>
      <c r="AA16" s="131">
        <f t="shared" ref="AA16:AA45" si="9">+F16+N16+X16</f>
        <v>0</v>
      </c>
      <c r="AB16" s="132">
        <f t="shared" ref="AB16:AB45" si="10">+G16+P16+Y16</f>
        <v>0</v>
      </c>
      <c r="AD16" s="565">
        <f>+E16*④係数!O200</f>
        <v>0</v>
      </c>
      <c r="AE16" s="569">
        <f>+E16*④係数!P200</f>
        <v>0</v>
      </c>
      <c r="AF16" s="570">
        <f>+L16*④係数!O200</f>
        <v>0</v>
      </c>
      <c r="AG16" s="571">
        <f>+L16*④係数!P200</f>
        <v>0</v>
      </c>
      <c r="AH16" s="565">
        <f>+W16*④係数!O200</f>
        <v>0</v>
      </c>
      <c r="AI16" s="572">
        <f>+W16*④係数!P200</f>
        <v>0</v>
      </c>
      <c r="AJ16" s="573">
        <f t="shared" ref="AJ16:AK45" si="11">+AD16+AF16+AH16</f>
        <v>0</v>
      </c>
      <c r="AK16" s="568">
        <f t="shared" si="11"/>
        <v>0</v>
      </c>
    </row>
    <row r="17" spans="2:37">
      <c r="B17" s="99" t="s">
        <v>80</v>
      </c>
      <c r="C17" s="485" t="s">
        <v>404</v>
      </c>
      <c r="D17" s="130">
        <v>0</v>
      </c>
      <c r="E17" s="383">
        <v>0</v>
      </c>
      <c r="F17" s="131">
        <v>0</v>
      </c>
      <c r="G17" s="132">
        <v>0</v>
      </c>
      <c r="H17" s="133">
        <f>+'③-1計算(建設部門)'!ES13</f>
        <v>0</v>
      </c>
      <c r="I17" s="700">
        <f>+④係数!BF26</f>
        <v>0.13160627240332867</v>
      </c>
      <c r="J17" s="133">
        <f t="shared" si="1"/>
        <v>0</v>
      </c>
      <c r="K17" s="558"/>
      <c r="L17" s="390">
        <v>0</v>
      </c>
      <c r="M17" s="559">
        <v>0.45006832444834333</v>
      </c>
      <c r="N17" s="131">
        <f t="shared" si="2"/>
        <v>0</v>
      </c>
      <c r="O17" s="559">
        <v>0.12391608745529388</v>
      </c>
      <c r="P17" s="132">
        <f t="shared" si="3"/>
        <v>0</v>
      </c>
      <c r="Q17" s="130">
        <f t="shared" si="0"/>
        <v>0</v>
      </c>
      <c r="R17" s="1067"/>
      <c r="S17" s="1084"/>
      <c r="T17" s="560">
        <f>+④係数!BH26</f>
        <v>9.3663449584378222E-2</v>
      </c>
      <c r="U17" s="136">
        <f t="shared" si="4"/>
        <v>0</v>
      </c>
      <c r="V17" s="17">
        <f t="shared" si="5"/>
        <v>0</v>
      </c>
      <c r="W17" s="383">
        <v>0</v>
      </c>
      <c r="X17" s="137">
        <f t="shared" si="6"/>
        <v>0</v>
      </c>
      <c r="Y17" s="138">
        <f t="shared" si="7"/>
        <v>0</v>
      </c>
      <c r="Z17" s="390">
        <f t="shared" si="8"/>
        <v>0</v>
      </c>
      <c r="AA17" s="131">
        <f t="shared" si="9"/>
        <v>0</v>
      </c>
      <c r="AB17" s="132">
        <f t="shared" si="10"/>
        <v>0</v>
      </c>
      <c r="AD17" s="565">
        <f>+E17*④係数!O201</f>
        <v>0</v>
      </c>
      <c r="AE17" s="569">
        <f>+E17*④係数!P201</f>
        <v>0</v>
      </c>
      <c r="AF17" s="570">
        <f>+L17*④係数!O201</f>
        <v>0</v>
      </c>
      <c r="AG17" s="571">
        <f>+L17*④係数!P201</f>
        <v>0</v>
      </c>
      <c r="AH17" s="565">
        <f>+W17*④係数!O201</f>
        <v>0</v>
      </c>
      <c r="AI17" s="572">
        <f>+W17*④係数!P201</f>
        <v>0</v>
      </c>
      <c r="AJ17" s="573">
        <f t="shared" si="11"/>
        <v>0</v>
      </c>
      <c r="AK17" s="568">
        <f t="shared" si="11"/>
        <v>0</v>
      </c>
    </row>
    <row r="18" spans="2:37">
      <c r="B18" s="99" t="s">
        <v>81</v>
      </c>
      <c r="C18" s="485" t="s">
        <v>29</v>
      </c>
      <c r="D18" s="130">
        <v>0</v>
      </c>
      <c r="E18" s="383">
        <v>0</v>
      </c>
      <c r="F18" s="131">
        <v>0</v>
      </c>
      <c r="G18" s="132">
        <v>0</v>
      </c>
      <c r="H18" s="133">
        <f>+'③-1計算(建設部門)'!ES14</f>
        <v>0</v>
      </c>
      <c r="I18" s="700">
        <f>+④係数!BF27</f>
        <v>0.14349676687900537</v>
      </c>
      <c r="J18" s="133">
        <f t="shared" si="1"/>
        <v>0</v>
      </c>
      <c r="K18" s="558"/>
      <c r="L18" s="390">
        <v>0</v>
      </c>
      <c r="M18" s="559">
        <v>0.41740226986128626</v>
      </c>
      <c r="N18" s="131">
        <f t="shared" si="2"/>
        <v>0</v>
      </c>
      <c r="O18" s="559">
        <v>0.22811955803759082</v>
      </c>
      <c r="P18" s="132">
        <f t="shared" si="3"/>
        <v>0</v>
      </c>
      <c r="Q18" s="130">
        <f t="shared" si="0"/>
        <v>0</v>
      </c>
      <c r="R18" s="1067"/>
      <c r="S18" s="1084"/>
      <c r="T18" s="560">
        <f>+④係数!BH27</f>
        <v>1.3995191905765429E-2</v>
      </c>
      <c r="U18" s="136">
        <f t="shared" si="4"/>
        <v>0</v>
      </c>
      <c r="V18" s="17">
        <f t="shared" si="5"/>
        <v>0</v>
      </c>
      <c r="W18" s="383">
        <v>0</v>
      </c>
      <c r="X18" s="137">
        <f t="shared" si="6"/>
        <v>0</v>
      </c>
      <c r="Y18" s="138">
        <f t="shared" si="7"/>
        <v>0</v>
      </c>
      <c r="Z18" s="390">
        <f t="shared" si="8"/>
        <v>0</v>
      </c>
      <c r="AA18" s="131">
        <f t="shared" si="9"/>
        <v>0</v>
      </c>
      <c r="AB18" s="132">
        <f t="shared" si="10"/>
        <v>0</v>
      </c>
      <c r="AD18" s="565">
        <f>+E18*④係数!O202</f>
        <v>0</v>
      </c>
      <c r="AE18" s="569">
        <f>+E18*④係数!P202</f>
        <v>0</v>
      </c>
      <c r="AF18" s="570">
        <f>+L18*④係数!O202</f>
        <v>0</v>
      </c>
      <c r="AG18" s="571">
        <f>+L18*④係数!P202</f>
        <v>0</v>
      </c>
      <c r="AH18" s="565">
        <f>+W18*④係数!O202</f>
        <v>0</v>
      </c>
      <c r="AI18" s="572">
        <f>+W18*④係数!P202</f>
        <v>0</v>
      </c>
      <c r="AJ18" s="573">
        <f t="shared" si="11"/>
        <v>0</v>
      </c>
      <c r="AK18" s="568">
        <f t="shared" si="11"/>
        <v>0</v>
      </c>
    </row>
    <row r="19" spans="2:37">
      <c r="B19" s="99" t="s">
        <v>82</v>
      </c>
      <c r="C19" s="485" t="s">
        <v>487</v>
      </c>
      <c r="D19" s="130">
        <v>0</v>
      </c>
      <c r="E19" s="383">
        <v>0</v>
      </c>
      <c r="F19" s="131">
        <v>0</v>
      </c>
      <c r="G19" s="132">
        <v>0</v>
      </c>
      <c r="H19" s="133">
        <f>+'③-1計算(建設部門)'!ES15</f>
        <v>0</v>
      </c>
      <c r="I19" s="700">
        <f>+④係数!BF28</f>
        <v>0.21737642274761426</v>
      </c>
      <c r="J19" s="133">
        <f t="shared" si="1"/>
        <v>0</v>
      </c>
      <c r="K19" s="558"/>
      <c r="L19" s="390">
        <v>0</v>
      </c>
      <c r="M19" s="559">
        <v>0.33560362654663728</v>
      </c>
      <c r="N19" s="131">
        <f t="shared" si="2"/>
        <v>0</v>
      </c>
      <c r="O19" s="559">
        <v>0.14641417057798703</v>
      </c>
      <c r="P19" s="132">
        <f t="shared" si="3"/>
        <v>0</v>
      </c>
      <c r="Q19" s="130">
        <f t="shared" si="0"/>
        <v>0</v>
      </c>
      <c r="R19" s="1067"/>
      <c r="S19" s="1084"/>
      <c r="T19" s="560">
        <f>+④係数!BH28</f>
        <v>1.3762667842071813E-3</v>
      </c>
      <c r="U19" s="136">
        <f t="shared" si="4"/>
        <v>0</v>
      </c>
      <c r="V19" s="17">
        <f t="shared" si="5"/>
        <v>0</v>
      </c>
      <c r="W19" s="383">
        <v>0</v>
      </c>
      <c r="X19" s="137">
        <f t="shared" si="6"/>
        <v>0</v>
      </c>
      <c r="Y19" s="138">
        <f t="shared" si="7"/>
        <v>0</v>
      </c>
      <c r="Z19" s="390">
        <f t="shared" si="8"/>
        <v>0</v>
      </c>
      <c r="AA19" s="131">
        <f t="shared" si="9"/>
        <v>0</v>
      </c>
      <c r="AB19" s="132">
        <f t="shared" si="10"/>
        <v>0</v>
      </c>
      <c r="AD19" s="565">
        <f>+E19*④係数!O203</f>
        <v>0</v>
      </c>
      <c r="AE19" s="569">
        <f>+E19*④係数!P203</f>
        <v>0</v>
      </c>
      <c r="AF19" s="570">
        <f>+L19*④係数!O203</f>
        <v>0</v>
      </c>
      <c r="AG19" s="571">
        <f>+L19*④係数!P203</f>
        <v>0</v>
      </c>
      <c r="AH19" s="565">
        <f>+W19*④係数!O203</f>
        <v>0</v>
      </c>
      <c r="AI19" s="572">
        <f>+W19*④係数!P203</f>
        <v>0</v>
      </c>
      <c r="AJ19" s="573">
        <f t="shared" si="11"/>
        <v>0</v>
      </c>
      <c r="AK19" s="568">
        <f t="shared" si="11"/>
        <v>0</v>
      </c>
    </row>
    <row r="20" spans="2:37">
      <c r="B20" s="100" t="s">
        <v>83</v>
      </c>
      <c r="C20" s="486" t="s">
        <v>32</v>
      </c>
      <c r="D20" s="139">
        <v>0</v>
      </c>
      <c r="E20" s="384">
        <v>0</v>
      </c>
      <c r="F20" s="140">
        <v>0</v>
      </c>
      <c r="G20" s="141">
        <v>0</v>
      </c>
      <c r="H20" s="134">
        <f>+'③-1計算(建設部門)'!ES16</f>
        <v>0</v>
      </c>
      <c r="I20" s="722">
        <f>+④係数!BF29</f>
        <v>8.396730845027478E-2</v>
      </c>
      <c r="J20" s="134">
        <f t="shared" si="1"/>
        <v>0</v>
      </c>
      <c r="K20" s="574"/>
      <c r="L20" s="391">
        <v>0</v>
      </c>
      <c r="M20" s="575">
        <v>0.62343604135864583</v>
      </c>
      <c r="N20" s="140">
        <f t="shared" si="2"/>
        <v>0</v>
      </c>
      <c r="O20" s="575">
        <v>0.12893836239672388</v>
      </c>
      <c r="P20" s="141">
        <f t="shared" si="3"/>
        <v>0</v>
      </c>
      <c r="Q20" s="139">
        <f t="shared" si="0"/>
        <v>0</v>
      </c>
      <c r="R20" s="1067"/>
      <c r="S20" s="1084"/>
      <c r="T20" s="574">
        <f>+④係数!BH29</f>
        <v>9.1876969600175468E-3</v>
      </c>
      <c r="U20" s="142">
        <f t="shared" si="4"/>
        <v>0</v>
      </c>
      <c r="V20" s="143">
        <f t="shared" si="5"/>
        <v>0</v>
      </c>
      <c r="W20" s="384">
        <v>0</v>
      </c>
      <c r="X20" s="144">
        <f t="shared" si="6"/>
        <v>0</v>
      </c>
      <c r="Y20" s="145">
        <f t="shared" si="7"/>
        <v>0</v>
      </c>
      <c r="Z20" s="391">
        <f t="shared" si="8"/>
        <v>0</v>
      </c>
      <c r="AA20" s="140">
        <f t="shared" si="9"/>
        <v>0</v>
      </c>
      <c r="AB20" s="141">
        <f t="shared" si="10"/>
        <v>0</v>
      </c>
      <c r="AD20" s="577">
        <f>+E20*④係数!O204</f>
        <v>0</v>
      </c>
      <c r="AE20" s="578">
        <f>+E20*④係数!P204</f>
        <v>0</v>
      </c>
      <c r="AF20" s="579">
        <f>+L20*④係数!O204</f>
        <v>0</v>
      </c>
      <c r="AG20" s="580">
        <f>+L20*④係数!P204</f>
        <v>0</v>
      </c>
      <c r="AH20" s="577">
        <f>+W20*④係数!O204</f>
        <v>0</v>
      </c>
      <c r="AI20" s="581">
        <f>+W20*④係数!P204</f>
        <v>0</v>
      </c>
      <c r="AJ20" s="582">
        <f t="shared" si="11"/>
        <v>0</v>
      </c>
      <c r="AK20" s="583">
        <f t="shared" si="11"/>
        <v>0</v>
      </c>
    </row>
    <row r="21" spans="2:37">
      <c r="B21" s="99" t="s">
        <v>84</v>
      </c>
      <c r="C21" s="485" t="s">
        <v>488</v>
      </c>
      <c r="D21" s="130">
        <v>0</v>
      </c>
      <c r="E21" s="383">
        <v>0</v>
      </c>
      <c r="F21" s="131">
        <v>0</v>
      </c>
      <c r="G21" s="132">
        <v>0</v>
      </c>
      <c r="H21" s="133">
        <f>+'③-1計算(建設部門)'!ES17</f>
        <v>0</v>
      </c>
      <c r="I21" s="700">
        <f>+④係数!BF30</f>
        <v>4.4689753405145582E-2</v>
      </c>
      <c r="J21" s="133">
        <f t="shared" si="1"/>
        <v>0</v>
      </c>
      <c r="K21" s="558"/>
      <c r="L21" s="390">
        <v>0</v>
      </c>
      <c r="M21" s="559">
        <v>0.46261925411968779</v>
      </c>
      <c r="N21" s="131">
        <f t="shared" si="2"/>
        <v>0</v>
      </c>
      <c r="O21" s="559">
        <v>7.8751084128360793E-2</v>
      </c>
      <c r="P21" s="132">
        <f t="shared" si="3"/>
        <v>0</v>
      </c>
      <c r="Q21" s="130">
        <f t="shared" si="0"/>
        <v>0</v>
      </c>
      <c r="R21" s="1067"/>
      <c r="S21" s="1084"/>
      <c r="T21" s="558">
        <f>+④係数!BH30</f>
        <v>1.055976872245706E-2</v>
      </c>
      <c r="U21" s="136">
        <f t="shared" si="4"/>
        <v>0</v>
      </c>
      <c r="V21" s="17">
        <f t="shared" si="5"/>
        <v>0</v>
      </c>
      <c r="W21" s="383">
        <v>0</v>
      </c>
      <c r="X21" s="137">
        <f t="shared" si="6"/>
        <v>0</v>
      </c>
      <c r="Y21" s="138">
        <f t="shared" si="7"/>
        <v>0</v>
      </c>
      <c r="Z21" s="390">
        <f t="shared" si="8"/>
        <v>0</v>
      </c>
      <c r="AA21" s="131">
        <f t="shared" si="9"/>
        <v>0</v>
      </c>
      <c r="AB21" s="132">
        <f t="shared" si="10"/>
        <v>0</v>
      </c>
      <c r="AD21" s="565">
        <f>+E21*④係数!O205</f>
        <v>0</v>
      </c>
      <c r="AE21" s="569">
        <f>+E21*④係数!P205</f>
        <v>0</v>
      </c>
      <c r="AF21" s="570">
        <f>+L21*④係数!O205</f>
        <v>0</v>
      </c>
      <c r="AG21" s="571">
        <f>+L21*④係数!P205</f>
        <v>0</v>
      </c>
      <c r="AH21" s="565">
        <f>+W21*④係数!O205</f>
        <v>0</v>
      </c>
      <c r="AI21" s="572">
        <f>+W21*④係数!P205</f>
        <v>0</v>
      </c>
      <c r="AJ21" s="573">
        <f t="shared" si="11"/>
        <v>0</v>
      </c>
      <c r="AK21" s="568">
        <f t="shared" si="11"/>
        <v>0</v>
      </c>
    </row>
    <row r="22" spans="2:37">
      <c r="B22" s="99" t="s">
        <v>85</v>
      </c>
      <c r="C22" s="485" t="s">
        <v>534</v>
      </c>
      <c r="D22" s="130">
        <v>0</v>
      </c>
      <c r="E22" s="383">
        <v>0</v>
      </c>
      <c r="F22" s="131">
        <v>0</v>
      </c>
      <c r="G22" s="132">
        <v>0</v>
      </c>
      <c r="H22" s="133">
        <f>+'③-1計算(建設部門)'!ES18</f>
        <v>0</v>
      </c>
      <c r="I22" s="700">
        <f>+④係数!BF31</f>
        <v>0.18165110779360183</v>
      </c>
      <c r="J22" s="133">
        <f t="shared" si="1"/>
        <v>0</v>
      </c>
      <c r="K22" s="558"/>
      <c r="L22" s="390">
        <v>0</v>
      </c>
      <c r="M22" s="559">
        <v>0.44509131253558343</v>
      </c>
      <c r="N22" s="131">
        <f t="shared" si="2"/>
        <v>0</v>
      </c>
      <c r="O22" s="559">
        <v>0.20667581495160656</v>
      </c>
      <c r="P22" s="132">
        <f t="shared" si="3"/>
        <v>0</v>
      </c>
      <c r="Q22" s="130">
        <f t="shared" si="0"/>
        <v>0</v>
      </c>
      <c r="R22" s="1067"/>
      <c r="S22" s="1084"/>
      <c r="T22" s="558">
        <f>+④係数!BH31</f>
        <v>3.2160834737417106E-3</v>
      </c>
      <c r="U22" s="136">
        <f t="shared" si="4"/>
        <v>0</v>
      </c>
      <c r="V22" s="17">
        <f t="shared" si="5"/>
        <v>0</v>
      </c>
      <c r="W22" s="383">
        <v>0</v>
      </c>
      <c r="X22" s="137">
        <f t="shared" si="6"/>
        <v>0</v>
      </c>
      <c r="Y22" s="138">
        <f t="shared" si="7"/>
        <v>0</v>
      </c>
      <c r="Z22" s="390">
        <f t="shared" si="8"/>
        <v>0</v>
      </c>
      <c r="AA22" s="131">
        <f t="shared" si="9"/>
        <v>0</v>
      </c>
      <c r="AB22" s="132">
        <f t="shared" si="10"/>
        <v>0</v>
      </c>
      <c r="AD22" s="565">
        <f>+E22*④係数!O206</f>
        <v>0</v>
      </c>
      <c r="AE22" s="569">
        <f>+E22*④係数!P206</f>
        <v>0</v>
      </c>
      <c r="AF22" s="570">
        <f>+L22*④係数!O206</f>
        <v>0</v>
      </c>
      <c r="AG22" s="571">
        <f>+L22*④係数!P206</f>
        <v>0</v>
      </c>
      <c r="AH22" s="565">
        <f>+W22*④係数!O206</f>
        <v>0</v>
      </c>
      <c r="AI22" s="572">
        <f>+W22*④係数!P206</f>
        <v>0</v>
      </c>
      <c r="AJ22" s="573">
        <f t="shared" si="11"/>
        <v>0</v>
      </c>
      <c r="AK22" s="568">
        <f t="shared" si="11"/>
        <v>0</v>
      </c>
    </row>
    <row r="23" spans="2:37">
      <c r="B23" s="99" t="s">
        <v>86</v>
      </c>
      <c r="C23" s="485" t="s">
        <v>489</v>
      </c>
      <c r="D23" s="130">
        <v>0</v>
      </c>
      <c r="E23" s="383">
        <v>0</v>
      </c>
      <c r="F23" s="131">
        <v>0</v>
      </c>
      <c r="G23" s="132">
        <v>0</v>
      </c>
      <c r="H23" s="133">
        <f>+'③-1計算(建設部門)'!ES19</f>
        <v>0</v>
      </c>
      <c r="I23" s="700">
        <f>+④係数!BF32</f>
        <v>0.31153291686689089</v>
      </c>
      <c r="J23" s="133">
        <f t="shared" si="1"/>
        <v>0</v>
      </c>
      <c r="K23" s="558"/>
      <c r="L23" s="390">
        <v>0</v>
      </c>
      <c r="M23" s="559">
        <v>0.51254167916306481</v>
      </c>
      <c r="N23" s="131">
        <f t="shared" si="2"/>
        <v>0</v>
      </c>
      <c r="O23" s="559">
        <v>0.2461337614452305</v>
      </c>
      <c r="P23" s="132">
        <f t="shared" si="3"/>
        <v>0</v>
      </c>
      <c r="Q23" s="130">
        <f t="shared" si="0"/>
        <v>0</v>
      </c>
      <c r="R23" s="1067"/>
      <c r="S23" s="1084"/>
      <c r="T23" s="558">
        <f>+④係数!BH32</f>
        <v>6.9337716931317601E-4</v>
      </c>
      <c r="U23" s="136">
        <f t="shared" si="4"/>
        <v>0</v>
      </c>
      <c r="V23" s="17">
        <f t="shared" si="5"/>
        <v>0</v>
      </c>
      <c r="W23" s="383">
        <v>0</v>
      </c>
      <c r="X23" s="137">
        <f t="shared" si="6"/>
        <v>0</v>
      </c>
      <c r="Y23" s="138">
        <f t="shared" si="7"/>
        <v>0</v>
      </c>
      <c r="Z23" s="390">
        <f t="shared" si="8"/>
        <v>0</v>
      </c>
      <c r="AA23" s="131">
        <f t="shared" si="9"/>
        <v>0</v>
      </c>
      <c r="AB23" s="132">
        <f t="shared" si="10"/>
        <v>0</v>
      </c>
      <c r="AD23" s="565">
        <f>+E23*④係数!O207</f>
        <v>0</v>
      </c>
      <c r="AE23" s="569">
        <f>+E23*④係数!P207</f>
        <v>0</v>
      </c>
      <c r="AF23" s="570">
        <f>+L23*④係数!O207</f>
        <v>0</v>
      </c>
      <c r="AG23" s="571">
        <f>+L23*④係数!P207</f>
        <v>0</v>
      </c>
      <c r="AH23" s="565">
        <f>+W23*④係数!O207</f>
        <v>0</v>
      </c>
      <c r="AI23" s="572">
        <f>+W23*④係数!P207</f>
        <v>0</v>
      </c>
      <c r="AJ23" s="573">
        <f t="shared" si="11"/>
        <v>0</v>
      </c>
      <c r="AK23" s="568">
        <f t="shared" si="11"/>
        <v>0</v>
      </c>
    </row>
    <row r="24" spans="2:37">
      <c r="B24" s="101" t="s">
        <v>87</v>
      </c>
      <c r="C24" s="487" t="s">
        <v>36</v>
      </c>
      <c r="D24" s="146">
        <v>0</v>
      </c>
      <c r="E24" s="385">
        <v>0</v>
      </c>
      <c r="F24" s="147">
        <v>0</v>
      </c>
      <c r="G24" s="148">
        <v>0</v>
      </c>
      <c r="H24" s="135">
        <f>+'③-1計算(建設部門)'!ES20</f>
        <v>0</v>
      </c>
      <c r="I24" s="723">
        <f>+④係数!BF33</f>
        <v>0.13691733655244309</v>
      </c>
      <c r="J24" s="135">
        <f t="shared" si="1"/>
        <v>0</v>
      </c>
      <c r="K24" s="584"/>
      <c r="L24" s="392">
        <v>0</v>
      </c>
      <c r="M24" s="585">
        <v>0.37170588567236612</v>
      </c>
      <c r="N24" s="147">
        <f t="shared" si="2"/>
        <v>0</v>
      </c>
      <c r="O24" s="585">
        <v>0.19068901303538174</v>
      </c>
      <c r="P24" s="148">
        <f t="shared" si="3"/>
        <v>0</v>
      </c>
      <c r="Q24" s="146">
        <f t="shared" si="0"/>
        <v>0</v>
      </c>
      <c r="R24" s="1067"/>
      <c r="S24" s="1084"/>
      <c r="T24" s="584">
        <f>+④係数!BH33</f>
        <v>-1.0397661095577877E-4</v>
      </c>
      <c r="U24" s="149">
        <f t="shared" si="4"/>
        <v>0</v>
      </c>
      <c r="V24" s="150">
        <f t="shared" si="5"/>
        <v>0</v>
      </c>
      <c r="W24" s="385">
        <v>0</v>
      </c>
      <c r="X24" s="151">
        <f t="shared" si="6"/>
        <v>0</v>
      </c>
      <c r="Y24" s="152">
        <f t="shared" si="7"/>
        <v>0</v>
      </c>
      <c r="Z24" s="392">
        <f t="shared" si="8"/>
        <v>0</v>
      </c>
      <c r="AA24" s="147">
        <f t="shared" si="9"/>
        <v>0</v>
      </c>
      <c r="AB24" s="148">
        <f t="shared" si="10"/>
        <v>0</v>
      </c>
      <c r="AD24" s="587">
        <f>+E24*④係数!O208</f>
        <v>0</v>
      </c>
      <c r="AE24" s="588">
        <f>+E24*④係数!P208</f>
        <v>0</v>
      </c>
      <c r="AF24" s="589">
        <f>+L24*④係数!O208</f>
        <v>0</v>
      </c>
      <c r="AG24" s="590">
        <f>+L24*④係数!P208</f>
        <v>0</v>
      </c>
      <c r="AH24" s="587">
        <f>+W24*④係数!O208</f>
        <v>0</v>
      </c>
      <c r="AI24" s="591">
        <f>+W24*④係数!P208</f>
        <v>0</v>
      </c>
      <c r="AJ24" s="592">
        <f t="shared" si="11"/>
        <v>0</v>
      </c>
      <c r="AK24" s="593">
        <f t="shared" si="11"/>
        <v>0</v>
      </c>
    </row>
    <row r="25" spans="2:37">
      <c r="B25" s="99" t="s">
        <v>88</v>
      </c>
      <c r="C25" s="485" t="s">
        <v>38</v>
      </c>
      <c r="D25" s="130">
        <v>0</v>
      </c>
      <c r="E25" s="383">
        <v>0</v>
      </c>
      <c r="F25" s="131">
        <v>0</v>
      </c>
      <c r="G25" s="132">
        <v>0</v>
      </c>
      <c r="H25" s="133">
        <f>+'③-1計算(建設部門)'!ES21</f>
        <v>0</v>
      </c>
      <c r="I25" s="700">
        <f>+④係数!BF34</f>
        <v>0.15946956684675684</v>
      </c>
      <c r="J25" s="133">
        <f t="shared" si="1"/>
        <v>0</v>
      </c>
      <c r="K25" s="558"/>
      <c r="L25" s="390">
        <v>0</v>
      </c>
      <c r="M25" s="559">
        <v>0.40668949803345211</v>
      </c>
      <c r="N25" s="131">
        <f t="shared" si="2"/>
        <v>0</v>
      </c>
      <c r="O25" s="559">
        <v>0.1780292001164677</v>
      </c>
      <c r="P25" s="132">
        <f t="shared" si="3"/>
        <v>0</v>
      </c>
      <c r="Q25" s="130">
        <f t="shared" si="0"/>
        <v>0</v>
      </c>
      <c r="R25" s="1067"/>
      <c r="S25" s="1084"/>
      <c r="T25" s="560">
        <f>+④係数!BH34</f>
        <v>5.8520553658972902E-4</v>
      </c>
      <c r="U25" s="136">
        <f t="shared" si="4"/>
        <v>0</v>
      </c>
      <c r="V25" s="17">
        <f t="shared" si="5"/>
        <v>0</v>
      </c>
      <c r="W25" s="383">
        <v>0</v>
      </c>
      <c r="X25" s="137">
        <f t="shared" si="6"/>
        <v>0</v>
      </c>
      <c r="Y25" s="138">
        <f t="shared" si="7"/>
        <v>0</v>
      </c>
      <c r="Z25" s="390">
        <f t="shared" si="8"/>
        <v>0</v>
      </c>
      <c r="AA25" s="131">
        <f t="shared" si="9"/>
        <v>0</v>
      </c>
      <c r="AB25" s="132">
        <f t="shared" si="10"/>
        <v>0</v>
      </c>
      <c r="AD25" s="565">
        <f>+E25*④係数!O209</f>
        <v>0</v>
      </c>
      <c r="AE25" s="569">
        <f>+E25*④係数!P209</f>
        <v>0</v>
      </c>
      <c r="AF25" s="570">
        <f>+L25*④係数!O209</f>
        <v>0</v>
      </c>
      <c r="AG25" s="571">
        <f>+L25*④係数!P209</f>
        <v>0</v>
      </c>
      <c r="AH25" s="565">
        <f>+W25*④係数!O209</f>
        <v>0</v>
      </c>
      <c r="AI25" s="572">
        <f>+W25*④係数!P209</f>
        <v>0</v>
      </c>
      <c r="AJ25" s="573">
        <f t="shared" si="11"/>
        <v>0</v>
      </c>
      <c r="AK25" s="568">
        <f t="shared" si="11"/>
        <v>0</v>
      </c>
    </row>
    <row r="26" spans="2:37">
      <c r="B26" s="99" t="s">
        <v>89</v>
      </c>
      <c r="C26" s="485" t="s">
        <v>40</v>
      </c>
      <c r="D26" s="130">
        <v>0</v>
      </c>
      <c r="E26" s="383">
        <v>0</v>
      </c>
      <c r="F26" s="131">
        <v>0</v>
      </c>
      <c r="G26" s="132">
        <v>0</v>
      </c>
      <c r="H26" s="133">
        <f>+'③-1計算(建設部門)'!ES22</f>
        <v>0</v>
      </c>
      <c r="I26" s="700">
        <f>+④係数!BF35</f>
        <v>8.1598058633549186E-2</v>
      </c>
      <c r="J26" s="133">
        <f t="shared" si="1"/>
        <v>0</v>
      </c>
      <c r="K26" s="558"/>
      <c r="L26" s="390">
        <v>0</v>
      </c>
      <c r="M26" s="559">
        <v>0.4502897125972164</v>
      </c>
      <c r="N26" s="131">
        <f t="shared" si="2"/>
        <v>0</v>
      </c>
      <c r="O26" s="559">
        <v>0.25725126546800486</v>
      </c>
      <c r="P26" s="132">
        <f t="shared" si="3"/>
        <v>0</v>
      </c>
      <c r="Q26" s="130">
        <f t="shared" si="0"/>
        <v>0</v>
      </c>
      <c r="R26" s="1067"/>
      <c r="S26" s="1084"/>
      <c r="T26" s="560">
        <f>+④係数!BH35</f>
        <v>8.8365137091813144E-4</v>
      </c>
      <c r="U26" s="136">
        <f t="shared" si="4"/>
        <v>0</v>
      </c>
      <c r="V26" s="17">
        <f t="shared" si="5"/>
        <v>0</v>
      </c>
      <c r="W26" s="383">
        <v>0</v>
      </c>
      <c r="X26" s="137">
        <f t="shared" si="6"/>
        <v>0</v>
      </c>
      <c r="Y26" s="138">
        <f t="shared" si="7"/>
        <v>0</v>
      </c>
      <c r="Z26" s="390">
        <f t="shared" si="8"/>
        <v>0</v>
      </c>
      <c r="AA26" s="131">
        <f t="shared" si="9"/>
        <v>0</v>
      </c>
      <c r="AB26" s="132">
        <f t="shared" si="10"/>
        <v>0</v>
      </c>
      <c r="AD26" s="565">
        <f>+E26*④係数!O210</f>
        <v>0</v>
      </c>
      <c r="AE26" s="569">
        <f>+E26*④係数!P210</f>
        <v>0</v>
      </c>
      <c r="AF26" s="570">
        <f>+L26*④係数!O210</f>
        <v>0</v>
      </c>
      <c r="AG26" s="571">
        <f>+L26*④係数!P210</f>
        <v>0</v>
      </c>
      <c r="AH26" s="565">
        <f>+W26*④係数!O210</f>
        <v>0</v>
      </c>
      <c r="AI26" s="572">
        <f>+W26*④係数!P210</f>
        <v>0</v>
      </c>
      <c r="AJ26" s="573">
        <f t="shared" si="11"/>
        <v>0</v>
      </c>
      <c r="AK26" s="568">
        <f t="shared" si="11"/>
        <v>0</v>
      </c>
    </row>
    <row r="27" spans="2:37">
      <c r="B27" s="99" t="s">
        <v>90</v>
      </c>
      <c r="C27" s="485" t="s">
        <v>490</v>
      </c>
      <c r="D27" s="130">
        <v>0</v>
      </c>
      <c r="E27" s="383">
        <v>0</v>
      </c>
      <c r="F27" s="131">
        <v>0</v>
      </c>
      <c r="G27" s="132">
        <v>0</v>
      </c>
      <c r="H27" s="133">
        <f>+'③-1計算(建設部門)'!ES23</f>
        <v>0</v>
      </c>
      <c r="I27" s="700">
        <f>+④係数!BF36</f>
        <v>0.12109773546867009</v>
      </c>
      <c r="J27" s="133">
        <f t="shared" si="1"/>
        <v>0</v>
      </c>
      <c r="K27" s="558"/>
      <c r="L27" s="390">
        <v>0</v>
      </c>
      <c r="M27" s="559">
        <v>0.36984580770711212</v>
      </c>
      <c r="N27" s="131">
        <f t="shared" si="2"/>
        <v>0</v>
      </c>
      <c r="O27" s="559">
        <v>0.15378354448028772</v>
      </c>
      <c r="P27" s="132">
        <f t="shared" si="3"/>
        <v>0</v>
      </c>
      <c r="Q27" s="130">
        <f t="shared" si="0"/>
        <v>0</v>
      </c>
      <c r="R27" s="1067"/>
      <c r="S27" s="1084"/>
      <c r="T27" s="560">
        <f>+④係数!BH36</f>
        <v>4.3148795324588313E-5</v>
      </c>
      <c r="U27" s="136">
        <f t="shared" si="4"/>
        <v>0</v>
      </c>
      <c r="V27" s="17">
        <f t="shared" si="5"/>
        <v>0</v>
      </c>
      <c r="W27" s="383">
        <v>0</v>
      </c>
      <c r="X27" s="137">
        <f t="shared" si="6"/>
        <v>0</v>
      </c>
      <c r="Y27" s="138">
        <f t="shared" si="7"/>
        <v>0</v>
      </c>
      <c r="Z27" s="390">
        <f t="shared" si="8"/>
        <v>0</v>
      </c>
      <c r="AA27" s="131">
        <f t="shared" si="9"/>
        <v>0</v>
      </c>
      <c r="AB27" s="132">
        <f t="shared" si="10"/>
        <v>0</v>
      </c>
      <c r="AD27" s="565">
        <f>+E27*④係数!O211</f>
        <v>0</v>
      </c>
      <c r="AE27" s="569">
        <f>+E27*④係数!P211</f>
        <v>0</v>
      </c>
      <c r="AF27" s="570">
        <f>+L27*④係数!O211</f>
        <v>0</v>
      </c>
      <c r="AG27" s="571">
        <f>+L27*④係数!P211</f>
        <v>0</v>
      </c>
      <c r="AH27" s="565">
        <f>+W27*④係数!O211</f>
        <v>0</v>
      </c>
      <c r="AI27" s="572">
        <f>+W27*④係数!P211</f>
        <v>0</v>
      </c>
      <c r="AJ27" s="573">
        <f t="shared" si="11"/>
        <v>0</v>
      </c>
      <c r="AK27" s="568">
        <f t="shared" si="11"/>
        <v>0</v>
      </c>
    </row>
    <row r="28" spans="2:37">
      <c r="B28" s="99" t="s">
        <v>91</v>
      </c>
      <c r="C28" s="485" t="s">
        <v>491</v>
      </c>
      <c r="D28" s="130">
        <v>0</v>
      </c>
      <c r="E28" s="383">
        <v>0</v>
      </c>
      <c r="F28" s="131">
        <v>0</v>
      </c>
      <c r="G28" s="132">
        <v>0</v>
      </c>
      <c r="H28" s="133">
        <f>+'③-1計算(建設部門)'!ES24</f>
        <v>0</v>
      </c>
      <c r="I28" s="700">
        <f>+④係数!BF37</f>
        <v>5.3612467471711334E-2</v>
      </c>
      <c r="J28" s="133">
        <f t="shared" si="1"/>
        <v>0</v>
      </c>
      <c r="K28" s="558"/>
      <c r="L28" s="390">
        <v>0</v>
      </c>
      <c r="M28" s="559">
        <v>0.35152014332492348</v>
      </c>
      <c r="N28" s="131">
        <f t="shared" si="2"/>
        <v>0</v>
      </c>
      <c r="O28" s="559">
        <v>0.1903097992377476</v>
      </c>
      <c r="P28" s="132">
        <f t="shared" si="3"/>
        <v>0</v>
      </c>
      <c r="Q28" s="130">
        <f t="shared" si="0"/>
        <v>0</v>
      </c>
      <c r="R28" s="1067"/>
      <c r="S28" s="1084"/>
      <c r="T28" s="560">
        <f>+④係数!BH37</f>
        <v>9.8882655952181538E-6</v>
      </c>
      <c r="U28" s="136">
        <f t="shared" si="4"/>
        <v>0</v>
      </c>
      <c r="V28" s="17">
        <f t="shared" si="5"/>
        <v>0</v>
      </c>
      <c r="W28" s="383">
        <v>0</v>
      </c>
      <c r="X28" s="137">
        <f t="shared" si="6"/>
        <v>0</v>
      </c>
      <c r="Y28" s="138">
        <f t="shared" si="7"/>
        <v>0</v>
      </c>
      <c r="Z28" s="390">
        <f t="shared" si="8"/>
        <v>0</v>
      </c>
      <c r="AA28" s="131">
        <f t="shared" si="9"/>
        <v>0</v>
      </c>
      <c r="AB28" s="132">
        <f t="shared" si="10"/>
        <v>0</v>
      </c>
      <c r="AD28" s="565">
        <f>+E28*④係数!O212</f>
        <v>0</v>
      </c>
      <c r="AE28" s="569">
        <f>+E28*④係数!P212</f>
        <v>0</v>
      </c>
      <c r="AF28" s="570">
        <f>+L28*④係数!O212</f>
        <v>0</v>
      </c>
      <c r="AG28" s="571">
        <f>+L28*④係数!P212</f>
        <v>0</v>
      </c>
      <c r="AH28" s="565">
        <f>+W28*④係数!O212</f>
        <v>0</v>
      </c>
      <c r="AI28" s="572">
        <f>+W28*④係数!P212</f>
        <v>0</v>
      </c>
      <c r="AJ28" s="573">
        <f t="shared" si="11"/>
        <v>0</v>
      </c>
      <c r="AK28" s="568">
        <f t="shared" si="11"/>
        <v>0</v>
      </c>
    </row>
    <row r="29" spans="2:37">
      <c r="B29" s="99" t="s">
        <v>92</v>
      </c>
      <c r="C29" s="485" t="s">
        <v>492</v>
      </c>
      <c r="D29" s="130">
        <v>0</v>
      </c>
      <c r="E29" s="383">
        <v>0</v>
      </c>
      <c r="F29" s="131">
        <v>0</v>
      </c>
      <c r="G29" s="132">
        <v>0</v>
      </c>
      <c r="H29" s="133">
        <f>+'③-1計算(建設部門)'!ES25</f>
        <v>0</v>
      </c>
      <c r="I29" s="700">
        <f>+④係数!BF38</f>
        <v>0.16545249253708261</v>
      </c>
      <c r="J29" s="133">
        <f t="shared" si="1"/>
        <v>0</v>
      </c>
      <c r="K29" s="558"/>
      <c r="L29" s="390">
        <v>0</v>
      </c>
      <c r="M29" s="559">
        <v>0.48453873989986618</v>
      </c>
      <c r="N29" s="131">
        <f t="shared" si="2"/>
        <v>0</v>
      </c>
      <c r="O29" s="559">
        <v>0.20114509492886531</v>
      </c>
      <c r="P29" s="132">
        <f t="shared" si="3"/>
        <v>0</v>
      </c>
      <c r="Q29" s="130">
        <f t="shared" si="0"/>
        <v>0</v>
      </c>
      <c r="R29" s="1067"/>
      <c r="S29" s="1084"/>
      <c r="T29" s="560">
        <f>+④係数!BH38</f>
        <v>2.0375820014388924E-4</v>
      </c>
      <c r="U29" s="136">
        <f t="shared" si="4"/>
        <v>0</v>
      </c>
      <c r="V29" s="17">
        <f t="shared" si="5"/>
        <v>0</v>
      </c>
      <c r="W29" s="383">
        <v>0</v>
      </c>
      <c r="X29" s="137">
        <f t="shared" si="6"/>
        <v>0</v>
      </c>
      <c r="Y29" s="138">
        <f t="shared" si="7"/>
        <v>0</v>
      </c>
      <c r="Z29" s="390">
        <f t="shared" si="8"/>
        <v>0</v>
      </c>
      <c r="AA29" s="131">
        <f t="shared" si="9"/>
        <v>0</v>
      </c>
      <c r="AB29" s="132">
        <f t="shared" si="10"/>
        <v>0</v>
      </c>
      <c r="AD29" s="565">
        <f>+E29*④係数!O213</f>
        <v>0</v>
      </c>
      <c r="AE29" s="569">
        <f>+E29*④係数!P213</f>
        <v>0</v>
      </c>
      <c r="AF29" s="570">
        <f>+L29*④係数!O213</f>
        <v>0</v>
      </c>
      <c r="AG29" s="571">
        <f>+L29*④係数!P213</f>
        <v>0</v>
      </c>
      <c r="AH29" s="565">
        <f>+W29*④係数!O213</f>
        <v>0</v>
      </c>
      <c r="AI29" s="572">
        <f>+W29*④係数!P213</f>
        <v>0</v>
      </c>
      <c r="AJ29" s="573">
        <f t="shared" si="11"/>
        <v>0</v>
      </c>
      <c r="AK29" s="568">
        <f t="shared" si="11"/>
        <v>0</v>
      </c>
    </row>
    <row r="30" spans="2:37">
      <c r="B30" s="100" t="s">
        <v>93</v>
      </c>
      <c r="C30" s="486" t="s">
        <v>260</v>
      </c>
      <c r="D30" s="139">
        <v>0</v>
      </c>
      <c r="E30" s="384">
        <v>0</v>
      </c>
      <c r="F30" s="140">
        <v>0</v>
      </c>
      <c r="G30" s="141">
        <v>0</v>
      </c>
      <c r="H30" s="134">
        <f>+'③-1計算(建設部門)'!ES26</f>
        <v>0</v>
      </c>
      <c r="I30" s="722">
        <f>+④係数!BF39</f>
        <v>0.11537724456179521</v>
      </c>
      <c r="J30" s="134">
        <f t="shared" si="1"/>
        <v>0</v>
      </c>
      <c r="K30" s="574"/>
      <c r="L30" s="391">
        <v>0</v>
      </c>
      <c r="M30" s="575">
        <v>0.31845019454194218</v>
      </c>
      <c r="N30" s="140">
        <f t="shared" si="2"/>
        <v>0</v>
      </c>
      <c r="O30" s="575">
        <v>0.27374636084129189</v>
      </c>
      <c r="P30" s="141">
        <f t="shared" si="3"/>
        <v>0</v>
      </c>
      <c r="Q30" s="139">
        <f t="shared" si="0"/>
        <v>0</v>
      </c>
      <c r="R30" s="1067"/>
      <c r="S30" s="1084"/>
      <c r="T30" s="574">
        <f>+④係数!BH39</f>
        <v>9.4387989772536936E-5</v>
      </c>
      <c r="U30" s="142">
        <f t="shared" si="4"/>
        <v>0</v>
      </c>
      <c r="V30" s="143">
        <f t="shared" si="5"/>
        <v>0</v>
      </c>
      <c r="W30" s="384">
        <v>0</v>
      </c>
      <c r="X30" s="144">
        <f t="shared" si="6"/>
        <v>0</v>
      </c>
      <c r="Y30" s="145">
        <f t="shared" si="7"/>
        <v>0</v>
      </c>
      <c r="Z30" s="391">
        <f t="shared" si="8"/>
        <v>0</v>
      </c>
      <c r="AA30" s="140">
        <f t="shared" si="9"/>
        <v>0</v>
      </c>
      <c r="AB30" s="141">
        <f t="shared" si="10"/>
        <v>0</v>
      </c>
      <c r="AD30" s="577">
        <f>+E30*④係数!O214</f>
        <v>0</v>
      </c>
      <c r="AE30" s="578">
        <f>+E30*④係数!P214</f>
        <v>0</v>
      </c>
      <c r="AF30" s="579">
        <f>+L30*④係数!O214</f>
        <v>0</v>
      </c>
      <c r="AG30" s="580">
        <f>+L30*④係数!P214</f>
        <v>0</v>
      </c>
      <c r="AH30" s="577">
        <f>+W30*④係数!O214</f>
        <v>0</v>
      </c>
      <c r="AI30" s="581">
        <f>+W30*④係数!P214</f>
        <v>0</v>
      </c>
      <c r="AJ30" s="582">
        <f t="shared" si="11"/>
        <v>0</v>
      </c>
      <c r="AK30" s="583">
        <f t="shared" si="11"/>
        <v>0</v>
      </c>
    </row>
    <row r="31" spans="2:37">
      <c r="B31" s="99" t="s">
        <v>94</v>
      </c>
      <c r="C31" s="485" t="s">
        <v>76</v>
      </c>
      <c r="D31" s="130">
        <v>0</v>
      </c>
      <c r="E31" s="383">
        <v>0</v>
      </c>
      <c r="F31" s="131">
        <v>0</v>
      </c>
      <c r="G31" s="132">
        <v>0</v>
      </c>
      <c r="H31" s="133">
        <f>+'③-1計算(建設部門)'!ES27</f>
        <v>0</v>
      </c>
      <c r="I31" s="700">
        <f>+④係数!BF40</f>
        <v>3.1919834054014995E-2</v>
      </c>
      <c r="J31" s="133">
        <f t="shared" si="1"/>
        <v>0</v>
      </c>
      <c r="K31" s="558"/>
      <c r="L31" s="390">
        <v>0</v>
      </c>
      <c r="M31" s="559">
        <v>0.25587056881158443</v>
      </c>
      <c r="N31" s="131">
        <f t="shared" si="2"/>
        <v>0</v>
      </c>
      <c r="O31" s="559">
        <v>9.6535759729948573E-2</v>
      </c>
      <c r="P31" s="132">
        <f t="shared" si="3"/>
        <v>0</v>
      </c>
      <c r="Q31" s="130">
        <f t="shared" si="0"/>
        <v>0</v>
      </c>
      <c r="R31" s="1067"/>
      <c r="S31" s="1084"/>
      <c r="T31" s="558">
        <f>+④係数!BH40</f>
        <v>1.058493885306307E-2</v>
      </c>
      <c r="U31" s="136">
        <f t="shared" si="4"/>
        <v>0</v>
      </c>
      <c r="V31" s="17">
        <f t="shared" si="5"/>
        <v>0</v>
      </c>
      <c r="W31" s="383">
        <v>0</v>
      </c>
      <c r="X31" s="137">
        <f t="shared" si="6"/>
        <v>0</v>
      </c>
      <c r="Y31" s="138">
        <f t="shared" si="7"/>
        <v>0</v>
      </c>
      <c r="Z31" s="390">
        <f t="shared" si="8"/>
        <v>0</v>
      </c>
      <c r="AA31" s="131">
        <f t="shared" si="9"/>
        <v>0</v>
      </c>
      <c r="AB31" s="132">
        <f t="shared" si="10"/>
        <v>0</v>
      </c>
      <c r="AD31" s="565">
        <f>+E31*④係数!O215</f>
        <v>0</v>
      </c>
      <c r="AE31" s="569">
        <f>+E31*④係数!P215</f>
        <v>0</v>
      </c>
      <c r="AF31" s="570">
        <f>+L31*④係数!O215</f>
        <v>0</v>
      </c>
      <c r="AG31" s="571">
        <f>+L31*④係数!P215</f>
        <v>0</v>
      </c>
      <c r="AH31" s="565">
        <f>+W31*④係数!O215</f>
        <v>0</v>
      </c>
      <c r="AI31" s="572">
        <f>+W31*④係数!P215</f>
        <v>0</v>
      </c>
      <c r="AJ31" s="573">
        <f t="shared" si="11"/>
        <v>0</v>
      </c>
      <c r="AK31" s="568">
        <f t="shared" si="11"/>
        <v>0</v>
      </c>
    </row>
    <row r="32" spans="2:37">
      <c r="B32" s="99" t="s">
        <v>95</v>
      </c>
      <c r="C32" s="485" t="s">
        <v>535</v>
      </c>
      <c r="D32" s="130">
        <v>0</v>
      </c>
      <c r="E32" s="383">
        <v>0</v>
      </c>
      <c r="F32" s="131">
        <v>0</v>
      </c>
      <c r="G32" s="132">
        <v>0</v>
      </c>
      <c r="H32" s="133">
        <f>+'③-1計算(建設部門)'!ES28</f>
        <v>0</v>
      </c>
      <c r="I32" s="700">
        <f>+④係数!BF41</f>
        <v>3.1086717892425675E-3</v>
      </c>
      <c r="J32" s="133">
        <f t="shared" si="1"/>
        <v>0</v>
      </c>
      <c r="K32" s="558"/>
      <c r="L32" s="390">
        <v>0</v>
      </c>
      <c r="M32" s="559">
        <v>0.302942111570349</v>
      </c>
      <c r="N32" s="131">
        <f t="shared" si="2"/>
        <v>0</v>
      </c>
      <c r="O32" s="559">
        <v>0.24155640881410648</v>
      </c>
      <c r="P32" s="132">
        <f t="shared" si="3"/>
        <v>0</v>
      </c>
      <c r="Q32" s="130">
        <f t="shared" si="0"/>
        <v>0</v>
      </c>
      <c r="R32" s="1067"/>
      <c r="S32" s="1084"/>
      <c r="T32" s="558">
        <f>+④係数!BH41</f>
        <v>1.1945024839023531E-2</v>
      </c>
      <c r="U32" s="136">
        <f t="shared" si="4"/>
        <v>0</v>
      </c>
      <c r="V32" s="17">
        <f t="shared" si="5"/>
        <v>0</v>
      </c>
      <c r="W32" s="383">
        <v>0</v>
      </c>
      <c r="X32" s="137">
        <f t="shared" si="6"/>
        <v>0</v>
      </c>
      <c r="Y32" s="138">
        <f t="shared" si="7"/>
        <v>0</v>
      </c>
      <c r="Z32" s="390">
        <f t="shared" si="8"/>
        <v>0</v>
      </c>
      <c r="AA32" s="131">
        <f t="shared" si="9"/>
        <v>0</v>
      </c>
      <c r="AB32" s="132">
        <f t="shared" si="10"/>
        <v>0</v>
      </c>
      <c r="AD32" s="565">
        <f>+E32*④係数!O216</f>
        <v>0</v>
      </c>
      <c r="AE32" s="569">
        <f>+E32*④係数!P216</f>
        <v>0</v>
      </c>
      <c r="AF32" s="570">
        <f>+L32*④係数!O216</f>
        <v>0</v>
      </c>
      <c r="AG32" s="571">
        <f>+L32*④係数!P216</f>
        <v>0</v>
      </c>
      <c r="AH32" s="565">
        <f>+W32*④係数!O216</f>
        <v>0</v>
      </c>
      <c r="AI32" s="572">
        <f>+W32*④係数!P216</f>
        <v>0</v>
      </c>
      <c r="AJ32" s="573">
        <f t="shared" si="11"/>
        <v>0</v>
      </c>
      <c r="AK32" s="568">
        <f t="shared" si="11"/>
        <v>0</v>
      </c>
    </row>
    <row r="33" spans="2:37">
      <c r="B33" s="99" t="s">
        <v>96</v>
      </c>
      <c r="C33" s="485" t="s">
        <v>77</v>
      </c>
      <c r="D33" s="130">
        <v>0</v>
      </c>
      <c r="E33" s="383">
        <v>0</v>
      </c>
      <c r="F33" s="131">
        <v>0</v>
      </c>
      <c r="G33" s="132">
        <v>0</v>
      </c>
      <c r="H33" s="133">
        <f>+'③-1計算(建設部門)'!ES29</f>
        <v>0</v>
      </c>
      <c r="I33" s="700">
        <f>+④係数!BF42</f>
        <v>6.6843271275889626E-2</v>
      </c>
      <c r="J33" s="133">
        <f t="shared" si="1"/>
        <v>0</v>
      </c>
      <c r="K33" s="558"/>
      <c r="L33" s="390">
        <v>0</v>
      </c>
      <c r="M33" s="559">
        <v>0.25581548044291436</v>
      </c>
      <c r="N33" s="131">
        <f t="shared" si="2"/>
        <v>0</v>
      </c>
      <c r="O33" s="559">
        <v>0.1055278056257062</v>
      </c>
      <c r="P33" s="132">
        <f t="shared" si="3"/>
        <v>0</v>
      </c>
      <c r="Q33" s="130">
        <f t="shared" si="0"/>
        <v>0</v>
      </c>
      <c r="R33" s="1067"/>
      <c r="S33" s="1084"/>
      <c r="T33" s="558">
        <f>+④係数!BH42</f>
        <v>5.1412388918070928E-2</v>
      </c>
      <c r="U33" s="136">
        <f t="shared" si="4"/>
        <v>0</v>
      </c>
      <c r="V33" s="17">
        <f t="shared" si="5"/>
        <v>0</v>
      </c>
      <c r="W33" s="383">
        <v>0</v>
      </c>
      <c r="X33" s="137">
        <f t="shared" si="6"/>
        <v>0</v>
      </c>
      <c r="Y33" s="138">
        <f t="shared" si="7"/>
        <v>0</v>
      </c>
      <c r="Z33" s="390">
        <f t="shared" si="8"/>
        <v>0</v>
      </c>
      <c r="AA33" s="131">
        <f t="shared" si="9"/>
        <v>0</v>
      </c>
      <c r="AB33" s="132">
        <f t="shared" si="10"/>
        <v>0</v>
      </c>
      <c r="AD33" s="565">
        <f>+E33*④係数!O217</f>
        <v>0</v>
      </c>
      <c r="AE33" s="569">
        <f>+E33*④係数!P217</f>
        <v>0</v>
      </c>
      <c r="AF33" s="570">
        <f>+L33*④係数!O217</f>
        <v>0</v>
      </c>
      <c r="AG33" s="571">
        <f>+L33*④係数!P217</f>
        <v>0</v>
      </c>
      <c r="AH33" s="565">
        <f>+W33*④係数!O217</f>
        <v>0</v>
      </c>
      <c r="AI33" s="572">
        <f>+W33*④係数!P217</f>
        <v>0</v>
      </c>
      <c r="AJ33" s="573">
        <f t="shared" si="11"/>
        <v>0</v>
      </c>
      <c r="AK33" s="568">
        <f t="shared" si="11"/>
        <v>0</v>
      </c>
    </row>
    <row r="34" spans="2:37">
      <c r="B34" s="101" t="s">
        <v>97</v>
      </c>
      <c r="C34" s="487" t="s">
        <v>46</v>
      </c>
      <c r="D34" s="146">
        <v>0</v>
      </c>
      <c r="E34" s="385">
        <v>0</v>
      </c>
      <c r="F34" s="147">
        <v>0</v>
      </c>
      <c r="G34" s="148">
        <v>0</v>
      </c>
      <c r="H34" s="135">
        <f>+'③-1計算(建設部門)'!ES30</f>
        <v>0</v>
      </c>
      <c r="I34" s="723">
        <f>+④係数!BF43</f>
        <v>0.31518307206558471</v>
      </c>
      <c r="J34" s="135">
        <f t="shared" si="1"/>
        <v>0</v>
      </c>
      <c r="K34" s="584"/>
      <c r="L34" s="392">
        <v>0</v>
      </c>
      <c r="M34" s="585">
        <v>0.41914865893551506</v>
      </c>
      <c r="N34" s="147">
        <f t="shared" si="2"/>
        <v>0</v>
      </c>
      <c r="O34" s="585">
        <v>0.23431424319523786</v>
      </c>
      <c r="P34" s="148">
        <f t="shared" si="3"/>
        <v>0</v>
      </c>
      <c r="Q34" s="146">
        <f t="shared" si="0"/>
        <v>0</v>
      </c>
      <c r="R34" s="1067"/>
      <c r="S34" s="1084"/>
      <c r="T34" s="584">
        <f>+④係数!BH43</f>
        <v>8.8592866844915148E-3</v>
      </c>
      <c r="U34" s="149">
        <f t="shared" si="4"/>
        <v>0</v>
      </c>
      <c r="V34" s="150">
        <f t="shared" si="5"/>
        <v>0</v>
      </c>
      <c r="W34" s="385">
        <v>0</v>
      </c>
      <c r="X34" s="151">
        <f t="shared" si="6"/>
        <v>0</v>
      </c>
      <c r="Y34" s="152">
        <f t="shared" si="7"/>
        <v>0</v>
      </c>
      <c r="Z34" s="392">
        <f t="shared" si="8"/>
        <v>0</v>
      </c>
      <c r="AA34" s="147">
        <f t="shared" si="9"/>
        <v>0</v>
      </c>
      <c r="AB34" s="148">
        <f t="shared" si="10"/>
        <v>0</v>
      </c>
      <c r="AD34" s="587">
        <f>+E34*④係数!O218</f>
        <v>0</v>
      </c>
      <c r="AE34" s="588">
        <f>+E34*④係数!P218</f>
        <v>0</v>
      </c>
      <c r="AF34" s="589">
        <f>+L34*④係数!O218</f>
        <v>0</v>
      </c>
      <c r="AG34" s="590">
        <f>+L34*④係数!P218</f>
        <v>0</v>
      </c>
      <c r="AH34" s="587">
        <f>+W34*④係数!O218</f>
        <v>0</v>
      </c>
      <c r="AI34" s="591">
        <f>+W34*④係数!P218</f>
        <v>0</v>
      </c>
      <c r="AJ34" s="592">
        <f t="shared" si="11"/>
        <v>0</v>
      </c>
      <c r="AK34" s="593">
        <f t="shared" si="11"/>
        <v>0</v>
      </c>
    </row>
    <row r="35" spans="2:37">
      <c r="B35" s="99" t="s">
        <v>98</v>
      </c>
      <c r="C35" s="485" t="s">
        <v>48</v>
      </c>
      <c r="D35" s="130">
        <f>'③-1計算(建設部門)'!D82</f>
        <v>0</v>
      </c>
      <c r="E35" s="383">
        <f>+D35</f>
        <v>0</v>
      </c>
      <c r="F35" s="131">
        <f>'③-1計算(建設部門)'!ES50</f>
        <v>0</v>
      </c>
      <c r="G35" s="132">
        <f>'③-1計算(建設部門)'!ES49</f>
        <v>0</v>
      </c>
      <c r="H35" s="133">
        <f>+'③-1計算(建設部門)'!ES31</f>
        <v>0</v>
      </c>
      <c r="I35" s="700">
        <f>+④係数!BF44</f>
        <v>1</v>
      </c>
      <c r="J35" s="133">
        <f t="shared" si="1"/>
        <v>0</v>
      </c>
      <c r="K35" s="558"/>
      <c r="L35" s="390">
        <v>0</v>
      </c>
      <c r="M35" s="559">
        <v>0.47857417437206973</v>
      </c>
      <c r="N35" s="131">
        <f t="shared" si="2"/>
        <v>0</v>
      </c>
      <c r="O35" s="559">
        <v>0.33195528463655899</v>
      </c>
      <c r="P35" s="132">
        <f t="shared" si="3"/>
        <v>0</v>
      </c>
      <c r="Q35" s="130">
        <f t="shared" si="0"/>
        <v>0</v>
      </c>
      <c r="R35" s="1067"/>
      <c r="S35" s="1084"/>
      <c r="T35" s="560">
        <f>+④係数!BH44</f>
        <v>0</v>
      </c>
      <c r="U35" s="136">
        <f t="shared" si="4"/>
        <v>0</v>
      </c>
      <c r="V35" s="17">
        <f t="shared" si="5"/>
        <v>0</v>
      </c>
      <c r="W35" s="383">
        <v>0</v>
      </c>
      <c r="X35" s="137">
        <f t="shared" si="6"/>
        <v>0</v>
      </c>
      <c r="Y35" s="138">
        <f t="shared" si="7"/>
        <v>0</v>
      </c>
      <c r="Z35" s="390">
        <f t="shared" si="8"/>
        <v>0</v>
      </c>
      <c r="AA35" s="131">
        <f t="shared" si="9"/>
        <v>0</v>
      </c>
      <c r="AB35" s="132">
        <f t="shared" si="10"/>
        <v>0</v>
      </c>
      <c r="AD35" s="565">
        <f>+E35*④係数!O219</f>
        <v>0</v>
      </c>
      <c r="AE35" s="569">
        <f>+E35*④係数!P219</f>
        <v>0</v>
      </c>
      <c r="AF35" s="570">
        <f>+L35*④係数!O219</f>
        <v>0</v>
      </c>
      <c r="AG35" s="571">
        <f>+L35*④係数!P219</f>
        <v>0</v>
      </c>
      <c r="AH35" s="565">
        <f>+W35*④係数!O219</f>
        <v>0</v>
      </c>
      <c r="AI35" s="572">
        <f>+W35*④係数!P219</f>
        <v>0</v>
      </c>
      <c r="AJ35" s="573">
        <f t="shared" si="11"/>
        <v>0</v>
      </c>
      <c r="AK35" s="568">
        <f t="shared" si="11"/>
        <v>0</v>
      </c>
    </row>
    <row r="36" spans="2:37">
      <c r="B36" s="99" t="s">
        <v>99</v>
      </c>
      <c r="C36" s="485" t="s">
        <v>493</v>
      </c>
      <c r="D36" s="130">
        <v>0</v>
      </c>
      <c r="E36" s="383">
        <v>0</v>
      </c>
      <c r="F36" s="131">
        <v>0</v>
      </c>
      <c r="G36" s="132">
        <v>0</v>
      </c>
      <c r="H36" s="133">
        <f>+'③-1計算(建設部門)'!ES32</f>
        <v>0</v>
      </c>
      <c r="I36" s="700">
        <f>+④係数!BF45</f>
        <v>0.43100479623969123</v>
      </c>
      <c r="J36" s="133">
        <f t="shared" si="1"/>
        <v>0</v>
      </c>
      <c r="K36" s="558"/>
      <c r="L36" s="390">
        <v>0</v>
      </c>
      <c r="M36" s="559">
        <v>0.4799433889295735</v>
      </c>
      <c r="N36" s="131">
        <f t="shared" si="2"/>
        <v>0</v>
      </c>
      <c r="O36" s="559">
        <v>0.11843068846631724</v>
      </c>
      <c r="P36" s="132">
        <f t="shared" si="3"/>
        <v>0</v>
      </c>
      <c r="Q36" s="130">
        <f t="shared" si="0"/>
        <v>0</v>
      </c>
      <c r="R36" s="1067"/>
      <c r="S36" s="1084"/>
      <c r="T36" s="560">
        <f>+④係数!BH45</f>
        <v>2.2241106478941439E-2</v>
      </c>
      <c r="U36" s="136">
        <f t="shared" si="4"/>
        <v>0</v>
      </c>
      <c r="V36" s="17">
        <f t="shared" si="5"/>
        <v>0</v>
      </c>
      <c r="W36" s="383">
        <v>0</v>
      </c>
      <c r="X36" s="137">
        <f t="shared" si="6"/>
        <v>0</v>
      </c>
      <c r="Y36" s="138">
        <f t="shared" si="7"/>
        <v>0</v>
      </c>
      <c r="Z36" s="390">
        <f t="shared" si="8"/>
        <v>0</v>
      </c>
      <c r="AA36" s="131">
        <f t="shared" si="9"/>
        <v>0</v>
      </c>
      <c r="AB36" s="132">
        <f t="shared" si="10"/>
        <v>0</v>
      </c>
      <c r="AD36" s="565">
        <f>+E36*④係数!O220</f>
        <v>0</v>
      </c>
      <c r="AE36" s="569">
        <f>+E36*④係数!P220</f>
        <v>0</v>
      </c>
      <c r="AF36" s="570">
        <f>+L36*④係数!O220</f>
        <v>0</v>
      </c>
      <c r="AG36" s="571">
        <f>+L36*④係数!P220</f>
        <v>0</v>
      </c>
      <c r="AH36" s="565">
        <f>+W36*④係数!O220</f>
        <v>0</v>
      </c>
      <c r="AI36" s="572">
        <f>+W36*④係数!P220</f>
        <v>0</v>
      </c>
      <c r="AJ36" s="573">
        <f t="shared" si="11"/>
        <v>0</v>
      </c>
      <c r="AK36" s="568">
        <f t="shared" si="11"/>
        <v>0</v>
      </c>
    </row>
    <row r="37" spans="2:37">
      <c r="B37" s="99" t="s">
        <v>100</v>
      </c>
      <c r="C37" s="485" t="s">
        <v>265</v>
      </c>
      <c r="D37" s="130">
        <v>0</v>
      </c>
      <c r="E37" s="383">
        <v>0</v>
      </c>
      <c r="F37" s="131">
        <v>0</v>
      </c>
      <c r="G37" s="132">
        <v>0</v>
      </c>
      <c r="H37" s="133">
        <f>+'③-1計算(建設部門)'!ES33</f>
        <v>0</v>
      </c>
      <c r="I37" s="700">
        <f>+④係数!BF46</f>
        <v>0.99982895164462993</v>
      </c>
      <c r="J37" s="133">
        <f t="shared" si="1"/>
        <v>0</v>
      </c>
      <c r="K37" s="558"/>
      <c r="L37" s="390">
        <v>0</v>
      </c>
      <c r="M37" s="559">
        <v>0.43031266560678327</v>
      </c>
      <c r="N37" s="131">
        <f t="shared" si="2"/>
        <v>0</v>
      </c>
      <c r="O37" s="559">
        <v>0.12038224182436706</v>
      </c>
      <c r="P37" s="132">
        <f t="shared" si="3"/>
        <v>0</v>
      </c>
      <c r="Q37" s="130">
        <f t="shared" si="0"/>
        <v>0</v>
      </c>
      <c r="R37" s="1067"/>
      <c r="S37" s="1084"/>
      <c r="T37" s="560">
        <f>+④係数!BH46</f>
        <v>9.4381996884297398E-3</v>
      </c>
      <c r="U37" s="136">
        <f t="shared" si="4"/>
        <v>0</v>
      </c>
      <c r="V37" s="17">
        <f t="shared" si="5"/>
        <v>0</v>
      </c>
      <c r="W37" s="383">
        <v>0</v>
      </c>
      <c r="X37" s="137">
        <f t="shared" si="6"/>
        <v>0</v>
      </c>
      <c r="Y37" s="138">
        <f t="shared" si="7"/>
        <v>0</v>
      </c>
      <c r="Z37" s="390">
        <f t="shared" si="8"/>
        <v>0</v>
      </c>
      <c r="AA37" s="131">
        <f t="shared" si="9"/>
        <v>0</v>
      </c>
      <c r="AB37" s="132">
        <f t="shared" si="10"/>
        <v>0</v>
      </c>
      <c r="AD37" s="565">
        <f>+E37*④係数!O221</f>
        <v>0</v>
      </c>
      <c r="AE37" s="569">
        <f>+E37*④係数!P221</f>
        <v>0</v>
      </c>
      <c r="AF37" s="570">
        <f>+L37*④係数!O221</f>
        <v>0</v>
      </c>
      <c r="AG37" s="571">
        <f>+L37*④係数!P221</f>
        <v>0</v>
      </c>
      <c r="AH37" s="565">
        <f>+W37*④係数!O221</f>
        <v>0</v>
      </c>
      <c r="AI37" s="572">
        <f>+W37*④係数!P221</f>
        <v>0</v>
      </c>
      <c r="AJ37" s="573">
        <f t="shared" si="11"/>
        <v>0</v>
      </c>
      <c r="AK37" s="568">
        <f t="shared" si="11"/>
        <v>0</v>
      </c>
    </row>
    <row r="38" spans="2:37">
      <c r="B38" s="99" t="s">
        <v>101</v>
      </c>
      <c r="C38" s="485" t="s">
        <v>266</v>
      </c>
      <c r="D38" s="130">
        <v>0</v>
      </c>
      <c r="E38" s="383">
        <v>0</v>
      </c>
      <c r="F38" s="131">
        <v>0</v>
      </c>
      <c r="G38" s="132">
        <v>0</v>
      </c>
      <c r="H38" s="133">
        <f>+'③-1計算(建設部門)'!ES34</f>
        <v>0</v>
      </c>
      <c r="I38" s="700">
        <f>+④係数!BF47</f>
        <v>0.99844053166990043</v>
      </c>
      <c r="J38" s="133">
        <f t="shared" si="1"/>
        <v>0</v>
      </c>
      <c r="K38" s="558"/>
      <c r="L38" s="390">
        <v>0</v>
      </c>
      <c r="M38" s="559">
        <v>0.54418739315060938</v>
      </c>
      <c r="N38" s="131">
        <f t="shared" si="2"/>
        <v>0</v>
      </c>
      <c r="O38" s="559">
        <v>0.37162907406386148</v>
      </c>
      <c r="P38" s="132">
        <f t="shared" si="3"/>
        <v>0</v>
      </c>
      <c r="Q38" s="130">
        <f t="shared" si="0"/>
        <v>0</v>
      </c>
      <c r="R38" s="1067"/>
      <c r="S38" s="1084"/>
      <c r="T38" s="560">
        <f>+④係数!BH47</f>
        <v>4.3148795324588309E-4</v>
      </c>
      <c r="U38" s="136">
        <f t="shared" si="4"/>
        <v>0</v>
      </c>
      <c r="V38" s="17">
        <f t="shared" si="5"/>
        <v>0</v>
      </c>
      <c r="W38" s="383">
        <v>0</v>
      </c>
      <c r="X38" s="137">
        <f t="shared" si="6"/>
        <v>0</v>
      </c>
      <c r="Y38" s="138">
        <f t="shared" si="7"/>
        <v>0</v>
      </c>
      <c r="Z38" s="390">
        <f t="shared" si="8"/>
        <v>0</v>
      </c>
      <c r="AA38" s="131">
        <f t="shared" si="9"/>
        <v>0</v>
      </c>
      <c r="AB38" s="132">
        <f t="shared" si="10"/>
        <v>0</v>
      </c>
      <c r="AD38" s="565">
        <f>+E38*④係数!O222</f>
        <v>0</v>
      </c>
      <c r="AE38" s="569">
        <f>+E38*④係数!P222</f>
        <v>0</v>
      </c>
      <c r="AF38" s="570">
        <f>+L38*④係数!O222</f>
        <v>0</v>
      </c>
      <c r="AG38" s="571">
        <f>+L38*④係数!P222</f>
        <v>0</v>
      </c>
      <c r="AH38" s="565">
        <f>+W38*④係数!O222</f>
        <v>0</v>
      </c>
      <c r="AI38" s="572">
        <f>+W38*④係数!P222</f>
        <v>0</v>
      </c>
      <c r="AJ38" s="573">
        <f t="shared" si="11"/>
        <v>0</v>
      </c>
      <c r="AK38" s="568">
        <f t="shared" si="11"/>
        <v>0</v>
      </c>
    </row>
    <row r="39" spans="2:37">
      <c r="B39" s="99" t="s">
        <v>102</v>
      </c>
      <c r="C39" s="485" t="s">
        <v>52</v>
      </c>
      <c r="D39" s="130">
        <v>0</v>
      </c>
      <c r="E39" s="383">
        <v>0</v>
      </c>
      <c r="F39" s="131">
        <v>0</v>
      </c>
      <c r="G39" s="132">
        <v>0</v>
      </c>
      <c r="H39" s="133">
        <f>+'③-1計算(建設部門)'!ES35</f>
        <v>0</v>
      </c>
      <c r="I39" s="700">
        <f>+④係数!BF48</f>
        <v>0.46384165894210017</v>
      </c>
      <c r="J39" s="133">
        <f t="shared" si="1"/>
        <v>0</v>
      </c>
      <c r="K39" s="558"/>
      <c r="L39" s="390">
        <v>0</v>
      </c>
      <c r="M39" s="559">
        <v>0.72582966687617856</v>
      </c>
      <c r="N39" s="131">
        <f t="shared" si="2"/>
        <v>0</v>
      </c>
      <c r="O39" s="559">
        <v>0.48483343808925206</v>
      </c>
      <c r="P39" s="132">
        <f t="shared" si="3"/>
        <v>0</v>
      </c>
      <c r="Q39" s="130">
        <f t="shared" si="0"/>
        <v>0</v>
      </c>
      <c r="R39" s="1067"/>
      <c r="S39" s="1084"/>
      <c r="T39" s="560">
        <f>+④係数!BH48</f>
        <v>0.1756284816807894</v>
      </c>
      <c r="U39" s="136">
        <f t="shared" si="4"/>
        <v>0</v>
      </c>
      <c r="V39" s="17">
        <f t="shared" si="5"/>
        <v>0</v>
      </c>
      <c r="W39" s="383">
        <v>0</v>
      </c>
      <c r="X39" s="137">
        <f t="shared" si="6"/>
        <v>0</v>
      </c>
      <c r="Y39" s="138">
        <f t="shared" si="7"/>
        <v>0</v>
      </c>
      <c r="Z39" s="390">
        <f t="shared" si="8"/>
        <v>0</v>
      </c>
      <c r="AA39" s="131">
        <f t="shared" si="9"/>
        <v>0</v>
      </c>
      <c r="AB39" s="132">
        <f t="shared" si="10"/>
        <v>0</v>
      </c>
      <c r="AD39" s="565">
        <f>+E39*④係数!O223</f>
        <v>0</v>
      </c>
      <c r="AE39" s="569">
        <f>+E39*④係数!P223</f>
        <v>0</v>
      </c>
      <c r="AF39" s="570">
        <f>+L39*④係数!O223</f>
        <v>0</v>
      </c>
      <c r="AG39" s="571">
        <f>+L39*④係数!P223</f>
        <v>0</v>
      </c>
      <c r="AH39" s="565">
        <f>+W39*④係数!O223</f>
        <v>0</v>
      </c>
      <c r="AI39" s="572">
        <f>+W39*④係数!P223</f>
        <v>0</v>
      </c>
      <c r="AJ39" s="573">
        <f t="shared" si="11"/>
        <v>0</v>
      </c>
      <c r="AK39" s="568">
        <f t="shared" si="11"/>
        <v>0</v>
      </c>
    </row>
    <row r="40" spans="2:37">
      <c r="B40" s="100" t="s">
        <v>103</v>
      </c>
      <c r="C40" s="486" t="s">
        <v>494</v>
      </c>
      <c r="D40" s="139">
        <v>0</v>
      </c>
      <c r="E40" s="384">
        <v>0</v>
      </c>
      <c r="F40" s="140">
        <v>0</v>
      </c>
      <c r="G40" s="141">
        <v>0</v>
      </c>
      <c r="H40" s="134">
        <f>+'③-1計算(建設部門)'!ES36</f>
        <v>0</v>
      </c>
      <c r="I40" s="722">
        <f>+④係数!BF49</f>
        <v>0.75998249416472152</v>
      </c>
      <c r="J40" s="134">
        <f t="shared" si="1"/>
        <v>0</v>
      </c>
      <c r="K40" s="574"/>
      <c r="L40" s="391">
        <v>0</v>
      </c>
      <c r="M40" s="575">
        <v>0.67949134892399465</v>
      </c>
      <c r="N40" s="140">
        <f t="shared" si="2"/>
        <v>0</v>
      </c>
      <c r="O40" s="575">
        <v>0.35051722495425625</v>
      </c>
      <c r="P40" s="141">
        <f t="shared" si="3"/>
        <v>0</v>
      </c>
      <c r="Q40" s="139">
        <f t="shared" si="0"/>
        <v>0</v>
      </c>
      <c r="R40" s="1067"/>
      <c r="S40" s="1084"/>
      <c r="T40" s="574">
        <f>+④係数!BH49</f>
        <v>5.5531900293921202E-2</v>
      </c>
      <c r="U40" s="142">
        <f t="shared" si="4"/>
        <v>0</v>
      </c>
      <c r="V40" s="143">
        <f t="shared" si="5"/>
        <v>0</v>
      </c>
      <c r="W40" s="384">
        <v>0</v>
      </c>
      <c r="X40" s="144">
        <f t="shared" si="6"/>
        <v>0</v>
      </c>
      <c r="Y40" s="145">
        <f t="shared" si="7"/>
        <v>0</v>
      </c>
      <c r="Z40" s="391">
        <f t="shared" si="8"/>
        <v>0</v>
      </c>
      <c r="AA40" s="140">
        <f t="shared" si="9"/>
        <v>0</v>
      </c>
      <c r="AB40" s="141">
        <f t="shared" si="10"/>
        <v>0</v>
      </c>
      <c r="AD40" s="577">
        <f>+E40*④係数!O224</f>
        <v>0</v>
      </c>
      <c r="AE40" s="578">
        <f>+E40*④係数!P224</f>
        <v>0</v>
      </c>
      <c r="AF40" s="579">
        <f>+L40*④係数!O224</f>
        <v>0</v>
      </c>
      <c r="AG40" s="580">
        <f>+L40*④係数!P224</f>
        <v>0</v>
      </c>
      <c r="AH40" s="577">
        <f>+W40*④係数!O224</f>
        <v>0</v>
      </c>
      <c r="AI40" s="581">
        <f>+W40*④係数!P224</f>
        <v>0</v>
      </c>
      <c r="AJ40" s="582">
        <f t="shared" si="11"/>
        <v>0</v>
      </c>
      <c r="AK40" s="583">
        <f t="shared" si="11"/>
        <v>0</v>
      </c>
    </row>
    <row r="41" spans="2:37">
      <c r="B41" s="99" t="s">
        <v>104</v>
      </c>
      <c r="C41" s="485" t="s">
        <v>55</v>
      </c>
      <c r="D41" s="130">
        <v>0</v>
      </c>
      <c r="E41" s="383">
        <v>0</v>
      </c>
      <c r="F41" s="131">
        <v>0</v>
      </c>
      <c r="G41" s="132">
        <v>0</v>
      </c>
      <c r="H41" s="133">
        <f>+'③-1計算(建設部門)'!ES37</f>
        <v>0</v>
      </c>
      <c r="I41" s="700">
        <f>+④係数!BF50</f>
        <v>0.9855372254247684</v>
      </c>
      <c r="J41" s="133">
        <f t="shared" si="1"/>
        <v>0</v>
      </c>
      <c r="K41" s="558"/>
      <c r="L41" s="390">
        <v>0</v>
      </c>
      <c r="M41" s="559">
        <v>0.85575982655627691</v>
      </c>
      <c r="N41" s="131">
        <f t="shared" si="2"/>
        <v>0</v>
      </c>
      <c r="O41" s="559">
        <v>5.0141499435365812E-2</v>
      </c>
      <c r="P41" s="132">
        <f t="shared" si="3"/>
        <v>0</v>
      </c>
      <c r="Q41" s="130">
        <f t="shared" si="0"/>
        <v>0</v>
      </c>
      <c r="R41" s="1067"/>
      <c r="S41" s="1084"/>
      <c r="T41" s="558">
        <f>+④係数!BH50</f>
        <v>0.20073209122734051</v>
      </c>
      <c r="U41" s="136">
        <f t="shared" si="4"/>
        <v>0</v>
      </c>
      <c r="V41" s="17">
        <f t="shared" si="5"/>
        <v>0</v>
      </c>
      <c r="W41" s="383">
        <v>0</v>
      </c>
      <c r="X41" s="137">
        <f t="shared" si="6"/>
        <v>0</v>
      </c>
      <c r="Y41" s="138">
        <f t="shared" si="7"/>
        <v>0</v>
      </c>
      <c r="Z41" s="390">
        <f t="shared" si="8"/>
        <v>0</v>
      </c>
      <c r="AA41" s="131">
        <f t="shared" si="9"/>
        <v>0</v>
      </c>
      <c r="AB41" s="132">
        <f t="shared" si="10"/>
        <v>0</v>
      </c>
      <c r="AD41" s="565">
        <f>+E41*④係数!O225</f>
        <v>0</v>
      </c>
      <c r="AE41" s="569">
        <f>+E41*④係数!P225</f>
        <v>0</v>
      </c>
      <c r="AF41" s="570">
        <f>+L41*④係数!O225</f>
        <v>0</v>
      </c>
      <c r="AG41" s="571">
        <f>+L41*④係数!P225</f>
        <v>0</v>
      </c>
      <c r="AH41" s="565">
        <f>+W41*④係数!O225</f>
        <v>0</v>
      </c>
      <c r="AI41" s="572">
        <f>+W41*④係数!P225</f>
        <v>0</v>
      </c>
      <c r="AJ41" s="573">
        <f t="shared" si="11"/>
        <v>0</v>
      </c>
      <c r="AK41" s="568">
        <f t="shared" si="11"/>
        <v>0</v>
      </c>
    </row>
    <row r="42" spans="2:37">
      <c r="B42" s="99" t="s">
        <v>105</v>
      </c>
      <c r="C42" s="485" t="s">
        <v>495</v>
      </c>
      <c r="D42" s="130">
        <v>0</v>
      </c>
      <c r="E42" s="383">
        <v>0</v>
      </c>
      <c r="F42" s="131">
        <v>0</v>
      </c>
      <c r="G42" s="132">
        <v>0</v>
      </c>
      <c r="H42" s="133">
        <f>+'③-1計算(建設部門)'!ES38</f>
        <v>0</v>
      </c>
      <c r="I42" s="700">
        <f>+④係数!BF51</f>
        <v>0.7326773700335143</v>
      </c>
      <c r="J42" s="133">
        <f t="shared" si="1"/>
        <v>0</v>
      </c>
      <c r="K42" s="558"/>
      <c r="L42" s="390">
        <v>0</v>
      </c>
      <c r="M42" s="559">
        <v>0.54895435281039395</v>
      </c>
      <c r="N42" s="131">
        <f t="shared" si="2"/>
        <v>0</v>
      </c>
      <c r="O42" s="559">
        <v>0.32698534009587993</v>
      </c>
      <c r="P42" s="132">
        <f t="shared" si="3"/>
        <v>0</v>
      </c>
      <c r="Q42" s="130">
        <f t="shared" si="0"/>
        <v>0</v>
      </c>
      <c r="R42" s="1067"/>
      <c r="S42" s="1084"/>
      <c r="T42" s="558">
        <f>+④係数!BH51</f>
        <v>4.2942040680324658E-2</v>
      </c>
      <c r="U42" s="136">
        <f t="shared" si="4"/>
        <v>0</v>
      </c>
      <c r="V42" s="17">
        <f t="shared" si="5"/>
        <v>0</v>
      </c>
      <c r="W42" s="383">
        <v>0</v>
      </c>
      <c r="X42" s="137">
        <f t="shared" si="6"/>
        <v>0</v>
      </c>
      <c r="Y42" s="138">
        <f t="shared" si="7"/>
        <v>0</v>
      </c>
      <c r="Z42" s="390">
        <f t="shared" si="8"/>
        <v>0</v>
      </c>
      <c r="AA42" s="131">
        <f t="shared" si="9"/>
        <v>0</v>
      </c>
      <c r="AB42" s="132">
        <f t="shared" si="10"/>
        <v>0</v>
      </c>
      <c r="AD42" s="565">
        <f>+E42*④係数!O226</f>
        <v>0</v>
      </c>
      <c r="AE42" s="569">
        <f>+E42*④係数!P226</f>
        <v>0</v>
      </c>
      <c r="AF42" s="570">
        <f>+L42*④係数!O226</f>
        <v>0</v>
      </c>
      <c r="AG42" s="571">
        <f>+L42*④係数!P226</f>
        <v>0</v>
      </c>
      <c r="AH42" s="565">
        <f>+W42*④係数!O226</f>
        <v>0</v>
      </c>
      <c r="AI42" s="572">
        <f>+W42*④係数!P226</f>
        <v>0</v>
      </c>
      <c r="AJ42" s="573">
        <f t="shared" si="11"/>
        <v>0</v>
      </c>
      <c r="AK42" s="568">
        <f t="shared" si="11"/>
        <v>0</v>
      </c>
    </row>
    <row r="43" spans="2:37">
      <c r="B43" s="99" t="s">
        <v>106</v>
      </c>
      <c r="C43" s="485" t="s">
        <v>405</v>
      </c>
      <c r="D43" s="130">
        <v>0</v>
      </c>
      <c r="E43" s="383">
        <v>0</v>
      </c>
      <c r="F43" s="131">
        <v>0</v>
      </c>
      <c r="G43" s="132">
        <v>0</v>
      </c>
      <c r="H43" s="133">
        <f>+'③-1計算(建設部門)'!ES39</f>
        <v>0</v>
      </c>
      <c r="I43" s="700">
        <f>+④係数!BF52</f>
        <v>0.38915064185134085</v>
      </c>
      <c r="J43" s="133">
        <f t="shared" si="1"/>
        <v>0</v>
      </c>
      <c r="K43" s="558"/>
      <c r="L43" s="390">
        <v>0</v>
      </c>
      <c r="M43" s="559">
        <v>0.52293445493438273</v>
      </c>
      <c r="N43" s="131">
        <f t="shared" si="2"/>
        <v>0</v>
      </c>
      <c r="O43" s="559">
        <v>0.14159160243334476</v>
      </c>
      <c r="P43" s="132">
        <f t="shared" si="3"/>
        <v>0</v>
      </c>
      <c r="Q43" s="130">
        <f t="shared" si="0"/>
        <v>0</v>
      </c>
      <c r="R43" s="1067"/>
      <c r="S43" s="1084"/>
      <c r="T43" s="558">
        <f>+④係数!BH52</f>
        <v>5.1348864302731945E-2</v>
      </c>
      <c r="U43" s="136">
        <f t="shared" si="4"/>
        <v>0</v>
      </c>
      <c r="V43" s="17">
        <f t="shared" si="5"/>
        <v>0</v>
      </c>
      <c r="W43" s="383">
        <v>0</v>
      </c>
      <c r="X43" s="137">
        <f t="shared" si="6"/>
        <v>0</v>
      </c>
      <c r="Y43" s="138">
        <f t="shared" si="7"/>
        <v>0</v>
      </c>
      <c r="Z43" s="390">
        <f t="shared" si="8"/>
        <v>0</v>
      </c>
      <c r="AA43" s="131">
        <f t="shared" si="9"/>
        <v>0</v>
      </c>
      <c r="AB43" s="132">
        <f t="shared" si="10"/>
        <v>0</v>
      </c>
      <c r="AD43" s="565">
        <f>+E43*④係数!O227</f>
        <v>0</v>
      </c>
      <c r="AE43" s="569">
        <f>+E43*④係数!P227</f>
        <v>0</v>
      </c>
      <c r="AF43" s="570">
        <f>+L43*④係数!O227</f>
        <v>0</v>
      </c>
      <c r="AG43" s="571">
        <f>+L43*④係数!P227</f>
        <v>0</v>
      </c>
      <c r="AH43" s="565">
        <f>+W43*④係数!O227</f>
        <v>0</v>
      </c>
      <c r="AI43" s="572">
        <f>+W43*④係数!P227</f>
        <v>0</v>
      </c>
      <c r="AJ43" s="573">
        <f t="shared" si="11"/>
        <v>0</v>
      </c>
      <c r="AK43" s="568">
        <f t="shared" si="11"/>
        <v>0</v>
      </c>
    </row>
    <row r="44" spans="2:37">
      <c r="B44" s="101" t="s">
        <v>107</v>
      </c>
      <c r="C44" s="487" t="s">
        <v>59</v>
      </c>
      <c r="D44" s="146">
        <v>0</v>
      </c>
      <c r="E44" s="385">
        <v>0</v>
      </c>
      <c r="F44" s="147">
        <v>0</v>
      </c>
      <c r="G44" s="148">
        <v>0</v>
      </c>
      <c r="H44" s="135">
        <f>+'③-1計算(建設部門)'!ES40</f>
        <v>0</v>
      </c>
      <c r="I44" s="723">
        <f>+④係数!BF53</f>
        <v>1</v>
      </c>
      <c r="J44" s="135">
        <f>+H44*I44</f>
        <v>0</v>
      </c>
      <c r="K44" s="584"/>
      <c r="L44" s="392">
        <v>0</v>
      </c>
      <c r="M44" s="585">
        <v>0.72542068656046665</v>
      </c>
      <c r="N44" s="147">
        <f t="shared" si="2"/>
        <v>0</v>
      </c>
      <c r="O44" s="585">
        <v>0.3455529306180628</v>
      </c>
      <c r="P44" s="148">
        <f t="shared" si="3"/>
        <v>0</v>
      </c>
      <c r="Q44" s="146">
        <f t="shared" si="0"/>
        <v>0</v>
      </c>
      <c r="R44" s="1067"/>
      <c r="S44" s="1084"/>
      <c r="T44" s="594">
        <f>+④係数!BH53</f>
        <v>5.0382211429696377E-3</v>
      </c>
      <c r="U44" s="149">
        <f t="shared" si="4"/>
        <v>0</v>
      </c>
      <c r="V44" s="150">
        <f t="shared" si="5"/>
        <v>0</v>
      </c>
      <c r="W44" s="385">
        <v>0</v>
      </c>
      <c r="X44" s="151">
        <f t="shared" si="6"/>
        <v>0</v>
      </c>
      <c r="Y44" s="152">
        <f t="shared" si="7"/>
        <v>0</v>
      </c>
      <c r="Z44" s="392">
        <f t="shared" si="8"/>
        <v>0</v>
      </c>
      <c r="AA44" s="147">
        <f t="shared" si="9"/>
        <v>0</v>
      </c>
      <c r="AB44" s="148">
        <f t="shared" si="10"/>
        <v>0</v>
      </c>
      <c r="AD44" s="587">
        <f>+E44*④係数!O228</f>
        <v>0</v>
      </c>
      <c r="AE44" s="588">
        <f>+E44*④係数!P228</f>
        <v>0</v>
      </c>
      <c r="AF44" s="589">
        <f>+L44*④係数!O228</f>
        <v>0</v>
      </c>
      <c r="AG44" s="590">
        <f>+L44*④係数!P228</f>
        <v>0</v>
      </c>
      <c r="AH44" s="587">
        <f>+W44*④係数!O228</f>
        <v>0</v>
      </c>
      <c r="AI44" s="591">
        <f>+W44*④係数!P228</f>
        <v>0</v>
      </c>
      <c r="AJ44" s="592">
        <f t="shared" si="11"/>
        <v>0</v>
      </c>
      <c r="AK44" s="593">
        <f t="shared" si="11"/>
        <v>0</v>
      </c>
    </row>
    <row r="45" spans="2:37">
      <c r="B45" s="99" t="s">
        <v>108</v>
      </c>
      <c r="C45" s="485" t="s">
        <v>496</v>
      </c>
      <c r="D45" s="130">
        <v>0</v>
      </c>
      <c r="E45" s="383">
        <v>0</v>
      </c>
      <c r="F45" s="131">
        <v>0</v>
      </c>
      <c r="G45" s="132">
        <v>0</v>
      </c>
      <c r="H45" s="133">
        <f>+'③-1計算(建設部門)'!ES41</f>
        <v>0</v>
      </c>
      <c r="I45" s="700">
        <f>+④係数!BF54</f>
        <v>0.78342482526700608</v>
      </c>
      <c r="J45" s="133">
        <f t="shared" si="1"/>
        <v>0</v>
      </c>
      <c r="K45" s="558"/>
      <c r="L45" s="390">
        <v>0</v>
      </c>
      <c r="M45" s="559">
        <v>0.67306847101022915</v>
      </c>
      <c r="N45" s="131">
        <f t="shared" si="2"/>
        <v>0</v>
      </c>
      <c r="O45" s="559">
        <v>0.48793303891058859</v>
      </c>
      <c r="P45" s="132">
        <f t="shared" si="3"/>
        <v>0</v>
      </c>
      <c r="Q45" s="130">
        <f>+G45+P45</f>
        <v>0</v>
      </c>
      <c r="R45" s="1067"/>
      <c r="S45" s="1084"/>
      <c r="T45" s="560">
        <f>+④係数!BH54</f>
        <v>3.0788463330565619E-2</v>
      </c>
      <c r="U45" s="136">
        <f t="shared" si="4"/>
        <v>0</v>
      </c>
      <c r="V45" s="17">
        <f t="shared" si="5"/>
        <v>0</v>
      </c>
      <c r="W45" s="383">
        <v>0</v>
      </c>
      <c r="X45" s="137">
        <f t="shared" si="6"/>
        <v>0</v>
      </c>
      <c r="Y45" s="138">
        <f t="shared" si="7"/>
        <v>0</v>
      </c>
      <c r="Z45" s="390">
        <f t="shared" si="8"/>
        <v>0</v>
      </c>
      <c r="AA45" s="131">
        <f t="shared" si="9"/>
        <v>0</v>
      </c>
      <c r="AB45" s="132">
        <f t="shared" si="10"/>
        <v>0</v>
      </c>
      <c r="AD45" s="565">
        <f>+E45*④係数!O229</f>
        <v>0</v>
      </c>
      <c r="AE45" s="569">
        <f>+E45*④係数!P229</f>
        <v>0</v>
      </c>
      <c r="AF45" s="570">
        <f>+L45*④係数!O229</f>
        <v>0</v>
      </c>
      <c r="AG45" s="571">
        <f>+L45*④係数!P229</f>
        <v>0</v>
      </c>
      <c r="AH45" s="565">
        <f>+W45*④係数!O229</f>
        <v>0</v>
      </c>
      <c r="AI45" s="572">
        <f>+W45*④係数!P229</f>
        <v>0</v>
      </c>
      <c r="AJ45" s="573">
        <f t="shared" si="11"/>
        <v>0</v>
      </c>
      <c r="AK45" s="568">
        <f t="shared" si="11"/>
        <v>0</v>
      </c>
    </row>
    <row r="46" spans="2:37">
      <c r="B46" s="99" t="s">
        <v>109</v>
      </c>
      <c r="C46" s="485" t="s">
        <v>497</v>
      </c>
      <c r="D46" s="130">
        <v>0</v>
      </c>
      <c r="E46" s="383">
        <v>0</v>
      </c>
      <c r="F46" s="131">
        <v>0</v>
      </c>
      <c r="G46" s="132">
        <v>0</v>
      </c>
      <c r="H46" s="133">
        <f>+'③-1計算(建設部門)'!ES42</f>
        <v>0</v>
      </c>
      <c r="I46" s="700">
        <f>+④係数!BF55</f>
        <v>0.95304541648719843</v>
      </c>
      <c r="J46" s="133">
        <f t="shared" si="1"/>
        <v>0</v>
      </c>
      <c r="K46" s="558"/>
      <c r="L46" s="390">
        <v>0</v>
      </c>
      <c r="M46" s="559">
        <v>0.59679715717795068</v>
      </c>
      <c r="N46" s="131">
        <f t="shared" ref="N46:N51" si="12">+L46*M46</f>
        <v>0</v>
      </c>
      <c r="O46" s="559">
        <v>0.51812503282199107</v>
      </c>
      <c r="P46" s="132">
        <f t="shared" ref="P46:P51" si="13">+L46*O46</f>
        <v>0</v>
      </c>
      <c r="Q46" s="130">
        <f t="shared" ref="Q46:Q51" si="14">+G46+P46</f>
        <v>0</v>
      </c>
      <c r="R46" s="1067"/>
      <c r="S46" s="1084"/>
      <c r="T46" s="560">
        <f>+④係数!BH55</f>
        <v>5.4603302261206625E-2</v>
      </c>
      <c r="U46" s="136">
        <f t="shared" ref="U46:U51" si="15">+$S$15*T46</f>
        <v>0</v>
      </c>
      <c r="V46" s="17">
        <f t="shared" ref="V46:V51" si="16">+U46*I46</f>
        <v>0</v>
      </c>
      <c r="W46" s="383">
        <v>0</v>
      </c>
      <c r="X46" s="137">
        <f t="shared" ref="X46:X51" si="17">+W46*M46</f>
        <v>0</v>
      </c>
      <c r="Y46" s="138">
        <f t="shared" ref="Y46:Y51" si="18">+W46*O46</f>
        <v>0</v>
      </c>
      <c r="Z46" s="390">
        <f t="shared" ref="Z46:Z51" si="19">+E46+L46+W46</f>
        <v>0</v>
      </c>
      <c r="AA46" s="131">
        <f t="shared" ref="AA46:AA51" si="20">+F46+N46+X46</f>
        <v>0</v>
      </c>
      <c r="AB46" s="132">
        <f t="shared" ref="AB46:AB51" si="21">+G46+P46+Y46</f>
        <v>0</v>
      </c>
      <c r="AD46" s="565">
        <f>+E46*④係数!O230</f>
        <v>0</v>
      </c>
      <c r="AE46" s="569">
        <f>+E46*④係数!P230</f>
        <v>0</v>
      </c>
      <c r="AF46" s="570">
        <f>+L46*④係数!O230</f>
        <v>0</v>
      </c>
      <c r="AG46" s="571">
        <f>+L46*④係数!P230</f>
        <v>0</v>
      </c>
      <c r="AH46" s="565">
        <f>+W46*④係数!O230</f>
        <v>0</v>
      </c>
      <c r="AI46" s="572">
        <f>+W46*④係数!P230</f>
        <v>0</v>
      </c>
      <c r="AJ46" s="573">
        <f t="shared" ref="AJ46:AJ51" si="22">+AD46+AF46+AH46</f>
        <v>0</v>
      </c>
      <c r="AK46" s="568">
        <f t="shared" ref="AK46:AK51" si="23">+AE46+AG46+AI46</f>
        <v>0</v>
      </c>
    </row>
    <row r="47" spans="2:37">
      <c r="B47" s="99" t="s">
        <v>110</v>
      </c>
      <c r="C47" s="485" t="s">
        <v>531</v>
      </c>
      <c r="D47" s="130">
        <v>0</v>
      </c>
      <c r="E47" s="383">
        <v>0</v>
      </c>
      <c r="F47" s="131">
        <v>0</v>
      </c>
      <c r="G47" s="132">
        <v>0</v>
      </c>
      <c r="H47" s="133">
        <f>+'③-1計算(建設部門)'!ES43</f>
        <v>0</v>
      </c>
      <c r="I47" s="700">
        <f>+④係数!BF56</f>
        <v>0.98049729179541245</v>
      </c>
      <c r="J47" s="133">
        <f t="shared" si="1"/>
        <v>0</v>
      </c>
      <c r="K47" s="558"/>
      <c r="L47" s="390">
        <v>0</v>
      </c>
      <c r="M47" s="559">
        <v>0.86027916551602945</v>
      </c>
      <c r="N47" s="131">
        <f t="shared" si="12"/>
        <v>0</v>
      </c>
      <c r="O47" s="559">
        <v>0.76056284989832545</v>
      </c>
      <c r="P47" s="132">
        <f t="shared" si="13"/>
        <v>0</v>
      </c>
      <c r="Q47" s="130">
        <f t="shared" si="14"/>
        <v>0</v>
      </c>
      <c r="R47" s="1067"/>
      <c r="S47" s="1084"/>
      <c r="T47" s="560">
        <f>+④係数!BH56</f>
        <v>1.2510154200010847E-2</v>
      </c>
      <c r="U47" s="136">
        <f t="shared" si="15"/>
        <v>0</v>
      </c>
      <c r="V47" s="17">
        <f t="shared" si="16"/>
        <v>0</v>
      </c>
      <c r="W47" s="383">
        <v>0</v>
      </c>
      <c r="X47" s="137">
        <f t="shared" si="17"/>
        <v>0</v>
      </c>
      <c r="Y47" s="138">
        <f t="shared" si="18"/>
        <v>0</v>
      </c>
      <c r="Z47" s="390">
        <f t="shared" si="19"/>
        <v>0</v>
      </c>
      <c r="AA47" s="131">
        <f t="shared" si="20"/>
        <v>0</v>
      </c>
      <c r="AB47" s="132">
        <f t="shared" si="21"/>
        <v>0</v>
      </c>
      <c r="AD47" s="565">
        <f>+E47*④係数!O231</f>
        <v>0</v>
      </c>
      <c r="AE47" s="569">
        <f>+E47*④係数!P231</f>
        <v>0</v>
      </c>
      <c r="AF47" s="570">
        <f>+L47*④係数!O231</f>
        <v>0</v>
      </c>
      <c r="AG47" s="571">
        <f>+L47*④係数!P231</f>
        <v>0</v>
      </c>
      <c r="AH47" s="565">
        <f>+W47*④係数!O231</f>
        <v>0</v>
      </c>
      <c r="AI47" s="572">
        <f>+W47*④係数!P231</f>
        <v>0</v>
      </c>
      <c r="AJ47" s="573">
        <f t="shared" si="22"/>
        <v>0</v>
      </c>
      <c r="AK47" s="568">
        <f t="shared" si="23"/>
        <v>0</v>
      </c>
    </row>
    <row r="48" spans="2:37">
      <c r="B48" s="99" t="s">
        <v>422</v>
      </c>
      <c r="C48" s="485" t="s">
        <v>498</v>
      </c>
      <c r="D48" s="130">
        <v>0</v>
      </c>
      <c r="E48" s="383">
        <v>0</v>
      </c>
      <c r="F48" s="131">
        <v>0</v>
      </c>
      <c r="G48" s="132">
        <v>0</v>
      </c>
      <c r="H48" s="133">
        <f>+'③-1計算(建設部門)'!ES44</f>
        <v>0</v>
      </c>
      <c r="I48" s="700">
        <f>+④係数!BF57</f>
        <v>0.50031107187132606</v>
      </c>
      <c r="J48" s="133">
        <f t="shared" si="1"/>
        <v>0</v>
      </c>
      <c r="K48" s="558"/>
      <c r="L48" s="390">
        <v>0</v>
      </c>
      <c r="M48" s="559">
        <v>0.67394186662158129</v>
      </c>
      <c r="N48" s="131">
        <f t="shared" si="12"/>
        <v>0</v>
      </c>
      <c r="O48" s="559">
        <v>0.46307823046018182</v>
      </c>
      <c r="P48" s="132">
        <f t="shared" si="13"/>
        <v>0</v>
      </c>
      <c r="Q48" s="130">
        <f t="shared" si="14"/>
        <v>0</v>
      </c>
      <c r="R48" s="1067"/>
      <c r="S48" s="1084"/>
      <c r="T48" s="560">
        <f>+④係数!BH57</f>
        <v>1.1774227524197035E-2</v>
      </c>
      <c r="U48" s="136">
        <f t="shared" si="15"/>
        <v>0</v>
      </c>
      <c r="V48" s="17">
        <f t="shared" si="16"/>
        <v>0</v>
      </c>
      <c r="W48" s="383">
        <v>0</v>
      </c>
      <c r="X48" s="137">
        <f t="shared" si="17"/>
        <v>0</v>
      </c>
      <c r="Y48" s="138">
        <f t="shared" si="18"/>
        <v>0</v>
      </c>
      <c r="Z48" s="390">
        <f t="shared" si="19"/>
        <v>0</v>
      </c>
      <c r="AA48" s="131">
        <f t="shared" si="20"/>
        <v>0</v>
      </c>
      <c r="AB48" s="132">
        <f t="shared" si="21"/>
        <v>0</v>
      </c>
      <c r="AD48" s="565">
        <f>+E48*④係数!O232</f>
        <v>0</v>
      </c>
      <c r="AE48" s="569">
        <f>+E48*④係数!P232</f>
        <v>0</v>
      </c>
      <c r="AF48" s="570">
        <f>+L48*④係数!O232</f>
        <v>0</v>
      </c>
      <c r="AG48" s="571">
        <f>+L48*④係数!P232</f>
        <v>0</v>
      </c>
      <c r="AH48" s="565">
        <f>+W48*④係数!O232</f>
        <v>0</v>
      </c>
      <c r="AI48" s="572">
        <f>+W48*④係数!P232</f>
        <v>0</v>
      </c>
      <c r="AJ48" s="573">
        <f t="shared" si="22"/>
        <v>0</v>
      </c>
      <c r="AK48" s="568">
        <f t="shared" si="23"/>
        <v>0</v>
      </c>
    </row>
    <row r="49" spans="2:37">
      <c r="B49" s="101" t="s">
        <v>423</v>
      </c>
      <c r="C49" s="487" t="s">
        <v>499</v>
      </c>
      <c r="D49" s="146">
        <v>0</v>
      </c>
      <c r="E49" s="385">
        <v>0</v>
      </c>
      <c r="F49" s="147">
        <v>0</v>
      </c>
      <c r="G49" s="148">
        <v>0</v>
      </c>
      <c r="H49" s="135">
        <f>+'③-1計算(建設部門)'!ES45</f>
        <v>0</v>
      </c>
      <c r="I49" s="723">
        <f>+④係数!BF58</f>
        <v>0.79041523765790844</v>
      </c>
      <c r="J49" s="135">
        <f t="shared" si="1"/>
        <v>0</v>
      </c>
      <c r="K49" s="584"/>
      <c r="L49" s="392">
        <v>0</v>
      </c>
      <c r="M49" s="585">
        <v>0.62445970717927368</v>
      </c>
      <c r="N49" s="147">
        <f t="shared" si="12"/>
        <v>0</v>
      </c>
      <c r="O49" s="585">
        <v>0.27487308704190905</v>
      </c>
      <c r="P49" s="148">
        <f t="shared" si="13"/>
        <v>0</v>
      </c>
      <c r="Q49" s="146">
        <f t="shared" si="14"/>
        <v>0</v>
      </c>
      <c r="R49" s="1067"/>
      <c r="S49" s="1084"/>
      <c r="T49" s="584">
        <f>+④係数!BH58</f>
        <v>9.6722219741832371E-2</v>
      </c>
      <c r="U49" s="149">
        <f t="shared" si="15"/>
        <v>0</v>
      </c>
      <c r="V49" s="150">
        <f t="shared" si="16"/>
        <v>0</v>
      </c>
      <c r="W49" s="385">
        <v>0</v>
      </c>
      <c r="X49" s="151">
        <f t="shared" si="17"/>
        <v>0</v>
      </c>
      <c r="Y49" s="152">
        <f t="shared" si="18"/>
        <v>0</v>
      </c>
      <c r="Z49" s="392">
        <f t="shared" si="19"/>
        <v>0</v>
      </c>
      <c r="AA49" s="147">
        <f t="shared" si="20"/>
        <v>0</v>
      </c>
      <c r="AB49" s="148">
        <f t="shared" si="21"/>
        <v>0</v>
      </c>
      <c r="AD49" s="587">
        <f>+E49*④係数!O233</f>
        <v>0</v>
      </c>
      <c r="AE49" s="588">
        <f>+E49*④係数!P233</f>
        <v>0</v>
      </c>
      <c r="AF49" s="589">
        <f>+L49*④係数!O233</f>
        <v>0</v>
      </c>
      <c r="AG49" s="590">
        <f>+L49*④係数!P233</f>
        <v>0</v>
      </c>
      <c r="AH49" s="587">
        <f>+W49*④係数!O233</f>
        <v>0</v>
      </c>
      <c r="AI49" s="591">
        <f>+W49*④係数!P233</f>
        <v>0</v>
      </c>
      <c r="AJ49" s="592">
        <f t="shared" si="22"/>
        <v>0</v>
      </c>
      <c r="AK49" s="593">
        <f t="shared" si="23"/>
        <v>0</v>
      </c>
    </row>
    <row r="50" spans="2:37">
      <c r="B50" s="99" t="s">
        <v>424</v>
      </c>
      <c r="C50" s="485" t="s">
        <v>66</v>
      </c>
      <c r="D50" s="130">
        <v>0</v>
      </c>
      <c r="E50" s="383">
        <v>0</v>
      </c>
      <c r="F50" s="131">
        <v>0</v>
      </c>
      <c r="G50" s="132">
        <v>0</v>
      </c>
      <c r="H50" s="133">
        <f>+'③-1計算(建設部門)'!ES46</f>
        <v>0</v>
      </c>
      <c r="I50" s="700">
        <f>+④係数!BF59</f>
        <v>1</v>
      </c>
      <c r="J50" s="133">
        <f t="shared" si="1"/>
        <v>0</v>
      </c>
      <c r="K50" s="558"/>
      <c r="L50" s="390">
        <v>0</v>
      </c>
      <c r="M50" s="559">
        <v>0</v>
      </c>
      <c r="N50" s="131">
        <f t="shared" si="12"/>
        <v>0</v>
      </c>
      <c r="O50" s="559">
        <v>0</v>
      </c>
      <c r="P50" s="132">
        <f t="shared" si="13"/>
        <v>0</v>
      </c>
      <c r="Q50" s="130">
        <f t="shared" si="14"/>
        <v>0</v>
      </c>
      <c r="R50" s="1067"/>
      <c r="S50" s="1084"/>
      <c r="T50" s="560">
        <f>+④係数!BH59</f>
        <v>0</v>
      </c>
      <c r="U50" s="136">
        <f t="shared" si="15"/>
        <v>0</v>
      </c>
      <c r="V50" s="17">
        <f t="shared" si="16"/>
        <v>0</v>
      </c>
      <c r="W50" s="383">
        <v>0</v>
      </c>
      <c r="X50" s="137">
        <f t="shared" si="17"/>
        <v>0</v>
      </c>
      <c r="Y50" s="138">
        <f t="shared" si="18"/>
        <v>0</v>
      </c>
      <c r="Z50" s="390">
        <f t="shared" si="19"/>
        <v>0</v>
      </c>
      <c r="AA50" s="131">
        <f t="shared" si="20"/>
        <v>0</v>
      </c>
      <c r="AB50" s="132">
        <f t="shared" si="21"/>
        <v>0</v>
      </c>
      <c r="AD50" s="565">
        <f>+E50*④係数!O234</f>
        <v>0</v>
      </c>
      <c r="AE50" s="569">
        <f>+E50*④係数!P234</f>
        <v>0</v>
      </c>
      <c r="AF50" s="570">
        <f>+L50*④係数!O234</f>
        <v>0</v>
      </c>
      <c r="AG50" s="571">
        <f>+L50*④係数!P234</f>
        <v>0</v>
      </c>
      <c r="AH50" s="565">
        <f>+W50*④係数!O234</f>
        <v>0</v>
      </c>
      <c r="AI50" s="572">
        <f>+W50*④係数!P234</f>
        <v>0</v>
      </c>
      <c r="AJ50" s="573">
        <f t="shared" si="22"/>
        <v>0</v>
      </c>
      <c r="AK50" s="568">
        <f t="shared" si="23"/>
        <v>0</v>
      </c>
    </row>
    <row r="51" spans="2:37" ht="11.5" thickBot="1">
      <c r="B51" s="99" t="s">
        <v>425</v>
      </c>
      <c r="C51" s="488" t="s">
        <v>67</v>
      </c>
      <c r="D51" s="130">
        <v>0</v>
      </c>
      <c r="E51" s="383">
        <v>0</v>
      </c>
      <c r="F51" s="131">
        <v>0</v>
      </c>
      <c r="G51" s="132">
        <v>0</v>
      </c>
      <c r="H51" s="133">
        <f>+'③-1計算(建設部門)'!ES47</f>
        <v>0</v>
      </c>
      <c r="I51" s="700">
        <f>+④係数!BF60</f>
        <v>0.48485959664189904</v>
      </c>
      <c r="J51" s="133">
        <f t="shared" si="1"/>
        <v>0</v>
      </c>
      <c r="K51" s="558"/>
      <c r="L51" s="390">
        <v>0</v>
      </c>
      <c r="M51" s="559">
        <v>0.67620561738208795</v>
      </c>
      <c r="N51" s="131">
        <f t="shared" si="12"/>
        <v>0</v>
      </c>
      <c r="O51" s="559">
        <v>7.2425366543013604E-3</v>
      </c>
      <c r="P51" s="132">
        <f t="shared" si="13"/>
        <v>0</v>
      </c>
      <c r="Q51" s="130">
        <f t="shared" si="14"/>
        <v>0</v>
      </c>
      <c r="R51" s="1068"/>
      <c r="S51" s="1085"/>
      <c r="T51" s="560">
        <f>+④係数!BH60</f>
        <v>5.992888239526154E-6</v>
      </c>
      <c r="U51" s="136">
        <f t="shared" si="15"/>
        <v>0</v>
      </c>
      <c r="V51" s="17">
        <f t="shared" si="16"/>
        <v>0</v>
      </c>
      <c r="W51" s="383">
        <v>0</v>
      </c>
      <c r="X51" s="137">
        <f t="shared" si="17"/>
        <v>0</v>
      </c>
      <c r="Y51" s="138">
        <f t="shared" si="18"/>
        <v>0</v>
      </c>
      <c r="Z51" s="390">
        <f t="shared" si="19"/>
        <v>0</v>
      </c>
      <c r="AA51" s="131">
        <f t="shared" si="20"/>
        <v>0</v>
      </c>
      <c r="AB51" s="132">
        <f t="shared" si="21"/>
        <v>0</v>
      </c>
      <c r="AD51" s="565">
        <f>+E51*④係数!O235</f>
        <v>0</v>
      </c>
      <c r="AE51" s="569">
        <f>+E51*④係数!P235</f>
        <v>0</v>
      </c>
      <c r="AF51" s="570">
        <f>+L51*④係数!O235</f>
        <v>0</v>
      </c>
      <c r="AG51" s="571">
        <f>+L51*④係数!P235</f>
        <v>0</v>
      </c>
      <c r="AH51" s="565">
        <f>+W51*④係数!O235</f>
        <v>0</v>
      </c>
      <c r="AI51" s="572">
        <f>+W51*④係数!P235</f>
        <v>0</v>
      </c>
      <c r="AJ51" s="573">
        <f t="shared" si="22"/>
        <v>0</v>
      </c>
      <c r="AK51" s="568">
        <f t="shared" si="23"/>
        <v>0</v>
      </c>
    </row>
    <row r="52" spans="2:37" ht="11.5" thickBot="1">
      <c r="B52" s="102"/>
      <c r="C52" s="103" t="s">
        <v>75</v>
      </c>
      <c r="D52" s="153">
        <f>SUM(D15:D51)</f>
        <v>0</v>
      </c>
      <c r="E52" s="386">
        <f>SUM(E15:E51)</f>
        <v>0</v>
      </c>
      <c r="F52" s="154">
        <f>SUM(F15:F51)</f>
        <v>0</v>
      </c>
      <c r="G52" s="155">
        <f>SUM(G15:G51)</f>
        <v>0</v>
      </c>
      <c r="H52" s="156">
        <f>SUM(H15:H51)</f>
        <v>0</v>
      </c>
      <c r="I52" s="724"/>
      <c r="J52" s="156">
        <f>SUM(J15:J51)</f>
        <v>0</v>
      </c>
      <c r="K52" s="596"/>
      <c r="L52" s="393">
        <f>SUM(L15:L51)</f>
        <v>0</v>
      </c>
      <c r="M52" s="595"/>
      <c r="N52" s="154">
        <f>SUM(N15:N51)</f>
        <v>0</v>
      </c>
      <c r="O52" s="595"/>
      <c r="P52" s="155">
        <f>SUM(P15:P51)</f>
        <v>0</v>
      </c>
      <c r="Q52" s="153">
        <f>SUM(Q15:Q51)</f>
        <v>0</v>
      </c>
      <c r="R52" s="595"/>
      <c r="S52" s="156">
        <f>SUM(S15)</f>
        <v>0</v>
      </c>
      <c r="T52" s="597">
        <f>SUM(T15:T51)</f>
        <v>0.99999999999999989</v>
      </c>
      <c r="U52" s="157">
        <f>SUM(U15:U51)</f>
        <v>0</v>
      </c>
      <c r="V52" s="158">
        <f t="shared" ref="V52:AB52" si="24">SUM(V15:V51)</f>
        <v>0</v>
      </c>
      <c r="W52" s="386">
        <f>SUM(W15:W51)</f>
        <v>0</v>
      </c>
      <c r="X52" s="159">
        <f t="shared" si="24"/>
        <v>0</v>
      </c>
      <c r="Y52" s="160">
        <f>SUM(Y15:Y51)</f>
        <v>0</v>
      </c>
      <c r="Z52" s="393">
        <f>SUM(Z15:Z51)</f>
        <v>0</v>
      </c>
      <c r="AA52" s="154">
        <f t="shared" si="24"/>
        <v>0</v>
      </c>
      <c r="AB52" s="155">
        <f t="shared" si="24"/>
        <v>0</v>
      </c>
      <c r="AD52" s="598">
        <f t="shared" ref="AD52:AK52" si="25">SUM(AD15:AD51)</f>
        <v>0</v>
      </c>
      <c r="AE52" s="599">
        <f t="shared" si="25"/>
        <v>0</v>
      </c>
      <c r="AF52" s="600">
        <f t="shared" si="25"/>
        <v>0</v>
      </c>
      <c r="AG52" s="601">
        <f t="shared" si="25"/>
        <v>0</v>
      </c>
      <c r="AH52" s="598">
        <f t="shared" si="25"/>
        <v>0</v>
      </c>
      <c r="AI52" s="602">
        <f t="shared" si="25"/>
        <v>0</v>
      </c>
      <c r="AJ52" s="603">
        <f t="shared" si="25"/>
        <v>0</v>
      </c>
      <c r="AK52" s="601">
        <f t="shared" si="25"/>
        <v>0</v>
      </c>
    </row>
  </sheetData>
  <sheetProtection sheet="1" objects="1" scenarios="1" selectLockedCells="1" selectUnlockedCells="1"/>
  <mergeCells count="53">
    <mergeCell ref="K6:K8"/>
    <mergeCell ref="L6:L8"/>
    <mergeCell ref="K15:K16"/>
    <mergeCell ref="D10:D14"/>
    <mergeCell ref="AB6:AB8"/>
    <mergeCell ref="Y6:Y8"/>
    <mergeCell ref="Z6:Z8"/>
    <mergeCell ref="AA6:AA8"/>
    <mergeCell ref="S15:S51"/>
    <mergeCell ref="X6:X8"/>
    <mergeCell ref="Q6:Q8"/>
    <mergeCell ref="D6:D8"/>
    <mergeCell ref="E6:E8"/>
    <mergeCell ref="F6:F8"/>
    <mergeCell ref="G6:G8"/>
    <mergeCell ref="H6:H8"/>
    <mergeCell ref="O7:O8"/>
    <mergeCell ref="M7:M8"/>
    <mergeCell ref="R15:R51"/>
    <mergeCell ref="R11:R14"/>
    <mergeCell ref="V6:V8"/>
    <mergeCell ref="T6:T8"/>
    <mergeCell ref="R6:R8"/>
    <mergeCell ref="S6:S8"/>
    <mergeCell ref="W4:AB4"/>
    <mergeCell ref="B2:C3"/>
    <mergeCell ref="G10:G14"/>
    <mergeCell ref="F10:F14"/>
    <mergeCell ref="H10:H14"/>
    <mergeCell ref="U6:U8"/>
    <mergeCell ref="W6:W8"/>
    <mergeCell ref="Z5:AB5"/>
    <mergeCell ref="W5:Y5"/>
    <mergeCell ref="B5:C14"/>
    <mergeCell ref="E5:G5"/>
    <mergeCell ref="L5:P5"/>
    <mergeCell ref="N6:N8"/>
    <mergeCell ref="P6:P8"/>
    <mergeCell ref="K12:K14"/>
    <mergeCell ref="J6:J8"/>
    <mergeCell ref="AI11:AI14"/>
    <mergeCell ref="AJ11:AJ14"/>
    <mergeCell ref="AK11:AK14"/>
    <mergeCell ref="AD4:AK4"/>
    <mergeCell ref="AD5:AE5"/>
    <mergeCell ref="AF5:AG5"/>
    <mergeCell ref="AH5:AI5"/>
    <mergeCell ref="AJ5:AK5"/>
    <mergeCell ref="AD11:AD14"/>
    <mergeCell ref="AE11:AE14"/>
    <mergeCell ref="AF11:AF14"/>
    <mergeCell ref="AG11:AG14"/>
    <mergeCell ref="AH11:AH14"/>
  </mergeCells>
  <phoneticPr fontId="2"/>
  <printOptions headings="1" gridLines="1"/>
  <pageMargins left="0.39370078740157483" right="0.39370078740157483" top="0.39370078740157483" bottom="0.23622047244094491" header="0.19685039370078741" footer="0.19685039370078741"/>
  <pageSetup paperSize="9" scale="71" fitToWidth="4" orientation="landscape" r:id="rId1"/>
  <headerFooter alignWithMargins="0">
    <oddHeader>&amp;L&amp;F&amp;C&amp;A&amp;R&amp;D_&amp;T</oddHeader>
  </headerFooter>
  <ignoredErrors>
    <ignoredError sqref="B52:B127 AD9:AK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H236"/>
  <sheetViews>
    <sheetView showGridLines="0" zoomScaleNormal="100" workbookViewId="0"/>
  </sheetViews>
  <sheetFormatPr defaultColWidth="9.33203125" defaultRowHeight="11"/>
  <cols>
    <col min="1" max="1" width="1.77734375" style="49" customWidth="1"/>
    <col min="2" max="2" width="3.77734375" style="48" customWidth="1"/>
    <col min="3" max="3" width="28.77734375" style="48" customWidth="1"/>
    <col min="4" max="40" width="12.77734375" style="49" customWidth="1"/>
    <col min="41" max="41" width="14" style="49" customWidth="1"/>
    <col min="42" max="55" width="14.44140625" style="49" customWidth="1"/>
    <col min="56" max="56" width="2.77734375" style="49" customWidth="1"/>
    <col min="57" max="57" width="17.109375" style="49" customWidth="1"/>
    <col min="58" max="58" width="14" style="49" customWidth="1"/>
    <col min="59" max="59" width="3.33203125" style="49" customWidth="1"/>
    <col min="60" max="60" width="20.77734375" style="49" customWidth="1"/>
    <col min="61" max="16384" width="9.33203125" style="49"/>
  </cols>
  <sheetData>
    <row r="1" spans="2:60" s="162" customFormat="1" ht="13">
      <c r="B1" s="161"/>
      <c r="C1" s="161"/>
    </row>
    <row r="2" spans="2:60" s="162" customFormat="1" ht="13">
      <c r="B2" s="1102" t="s">
        <v>363</v>
      </c>
      <c r="C2" s="1102"/>
    </row>
    <row r="3" spans="2:60" s="162" customFormat="1" ht="13">
      <c r="B3" s="1102"/>
      <c r="C3" s="1102"/>
      <c r="BE3" s="163"/>
      <c r="BF3" s="163"/>
      <c r="BG3" s="163"/>
      <c r="BH3" s="163"/>
    </row>
    <row r="4" spans="2:60" s="162" customFormat="1" ht="12.75" customHeight="1">
      <c r="B4" s="512"/>
      <c r="C4" s="512"/>
      <c r="BE4" s="163"/>
      <c r="BF4" s="163"/>
      <c r="BG4" s="163"/>
      <c r="BH4" s="163"/>
    </row>
    <row r="5" spans="2:60" s="162" customFormat="1" ht="13">
      <c r="B5" s="604" t="s">
        <v>249</v>
      </c>
      <c r="C5" s="605"/>
      <c r="D5" s="605"/>
      <c r="E5" s="605"/>
      <c r="F5" s="605"/>
    </row>
    <row r="6" spans="2:60" s="162" customFormat="1" ht="13">
      <c r="B6" s="606"/>
      <c r="C6" s="607"/>
      <c r="D6" s="607"/>
      <c r="E6" s="607"/>
      <c r="F6" s="606"/>
    </row>
    <row r="7" spans="2:60" s="162" customFormat="1" ht="13">
      <c r="B7" s="606"/>
      <c r="C7" s="1148" t="s">
        <v>250</v>
      </c>
      <c r="D7" s="1148"/>
      <c r="E7" s="607"/>
      <c r="F7" s="606"/>
    </row>
    <row r="8" spans="2:60" s="162" customFormat="1" ht="13">
      <c r="B8" s="606"/>
      <c r="C8" s="1148" t="s">
        <v>411</v>
      </c>
      <c r="D8" s="1148"/>
      <c r="E8" s="607"/>
      <c r="F8" s="606"/>
    </row>
    <row r="9" spans="2:60" s="162" customFormat="1" ht="13">
      <c r="B9" s="608"/>
      <c r="C9" s="1148" t="s">
        <v>412</v>
      </c>
      <c r="D9" s="1148"/>
      <c r="E9" s="609"/>
      <c r="F9" s="605"/>
      <c r="BE9" s="164"/>
      <c r="BF9" s="164"/>
      <c r="BG9" s="164"/>
      <c r="BH9" s="164"/>
    </row>
    <row r="10" spans="2:60" s="162" customFormat="1" ht="13">
      <c r="B10" s="608"/>
      <c r="C10" s="1148" t="s">
        <v>413</v>
      </c>
      <c r="D10" s="1148"/>
      <c r="E10" s="609"/>
      <c r="F10" s="605"/>
    </row>
    <row r="11" spans="2:60" s="162" customFormat="1" ht="13">
      <c r="B11" s="608"/>
      <c r="C11" s="1148" t="s">
        <v>414</v>
      </c>
      <c r="D11" s="1148"/>
      <c r="E11" s="1148"/>
      <c r="F11" s="605"/>
      <c r="H11" s="165"/>
    </row>
    <row r="12" spans="2:60" s="162" customFormat="1" ht="13">
      <c r="B12" s="608"/>
      <c r="C12" s="1148" t="s">
        <v>415</v>
      </c>
      <c r="D12" s="1148"/>
      <c r="E12" s="1148"/>
      <c r="F12" s="605"/>
      <c r="H12" s="165"/>
      <c r="BF12" s="1105" t="s">
        <v>416</v>
      </c>
      <c r="BG12" s="1105"/>
      <c r="BH12" s="1105"/>
    </row>
    <row r="13" spans="2:60" s="162" customFormat="1" ht="13">
      <c r="B13" s="608"/>
      <c r="C13" s="1148" t="s">
        <v>417</v>
      </c>
      <c r="D13" s="1148"/>
      <c r="E13" s="609"/>
      <c r="F13" s="605"/>
      <c r="H13" s="165"/>
      <c r="BE13" s="610"/>
    </row>
    <row r="14" spans="2:60" s="162" customFormat="1" ht="13">
      <c r="B14" s="608"/>
      <c r="C14" s="1148" t="s">
        <v>418</v>
      </c>
      <c r="D14" s="1148"/>
      <c r="E14" s="605"/>
      <c r="F14" s="605"/>
      <c r="H14" s="165"/>
    </row>
    <row r="15" spans="2:60" s="162" customFormat="1" ht="13">
      <c r="B15" s="608"/>
      <c r="C15" s="1148" t="s">
        <v>419</v>
      </c>
      <c r="D15" s="1148"/>
      <c r="E15" s="605"/>
      <c r="F15" s="605"/>
      <c r="H15" s="165"/>
    </row>
    <row r="16" spans="2:60" s="162" customFormat="1" ht="13">
      <c r="B16" s="161"/>
      <c r="C16" s="161"/>
      <c r="H16" s="165"/>
    </row>
    <row r="17" spans="2:60" ht="13">
      <c r="B17" s="166" t="s">
        <v>420</v>
      </c>
    </row>
    <row r="18" spans="2:60" ht="11.5" thickBot="1">
      <c r="AB18" s="50"/>
      <c r="BB18" s="1156" t="s">
        <v>225</v>
      </c>
      <c r="BC18" s="1156"/>
    </row>
    <row r="19" spans="2:60" s="48" customFormat="1" ht="13" customHeight="1">
      <c r="B19" s="1160"/>
      <c r="C19" s="1161"/>
      <c r="D19" s="489" t="s">
        <v>24</v>
      </c>
      <c r="E19" s="490" t="s">
        <v>25</v>
      </c>
      <c r="F19" s="490" t="s">
        <v>27</v>
      </c>
      <c r="G19" s="490" t="s">
        <v>28</v>
      </c>
      <c r="H19" s="490" t="s">
        <v>30</v>
      </c>
      <c r="I19" s="493" t="s">
        <v>31</v>
      </c>
      <c r="J19" s="490" t="s">
        <v>33</v>
      </c>
      <c r="K19" s="490" t="s">
        <v>34</v>
      </c>
      <c r="L19" s="490" t="s">
        <v>35</v>
      </c>
      <c r="M19" s="494" t="s">
        <v>37</v>
      </c>
      <c r="N19" s="490" t="s">
        <v>39</v>
      </c>
      <c r="O19" s="490" t="s">
        <v>41</v>
      </c>
      <c r="P19" s="490" t="s">
        <v>42</v>
      </c>
      <c r="Q19" s="490" t="s">
        <v>43</v>
      </c>
      <c r="R19" s="490" t="s">
        <v>44</v>
      </c>
      <c r="S19" s="493" t="s">
        <v>45</v>
      </c>
      <c r="T19" s="490" t="s">
        <v>47</v>
      </c>
      <c r="U19" s="490" t="s">
        <v>49</v>
      </c>
      <c r="V19" s="490" t="s">
        <v>50</v>
      </c>
      <c r="W19" s="494" t="s">
        <v>51</v>
      </c>
      <c r="X19" s="490" t="s">
        <v>53</v>
      </c>
      <c r="Y19" s="490" t="s">
        <v>54</v>
      </c>
      <c r="Z19" s="490" t="s">
        <v>56</v>
      </c>
      <c r="AA19" s="490" t="s">
        <v>57</v>
      </c>
      <c r="AB19" s="490" t="s">
        <v>58</v>
      </c>
      <c r="AC19" s="493" t="s">
        <v>60</v>
      </c>
      <c r="AD19" s="490" t="s">
        <v>61</v>
      </c>
      <c r="AE19" s="490" t="s">
        <v>62</v>
      </c>
      <c r="AF19" s="490" t="s">
        <v>63</v>
      </c>
      <c r="AG19" s="494" t="s">
        <v>64</v>
      </c>
      <c r="AH19" s="490" t="s">
        <v>65</v>
      </c>
      <c r="AI19" s="490" t="s">
        <v>109</v>
      </c>
      <c r="AJ19" s="490" t="s">
        <v>110</v>
      </c>
      <c r="AK19" s="490" t="s">
        <v>422</v>
      </c>
      <c r="AL19" s="494" t="s">
        <v>423</v>
      </c>
      <c r="AM19" s="490" t="s">
        <v>424</v>
      </c>
      <c r="AN19" s="798" t="s">
        <v>425</v>
      </c>
      <c r="AO19" s="490" t="s">
        <v>426</v>
      </c>
      <c r="AP19" s="799" t="s">
        <v>427</v>
      </c>
      <c r="AQ19" s="800" t="s">
        <v>428</v>
      </c>
      <c r="AR19" s="490" t="s">
        <v>429</v>
      </c>
      <c r="AS19" s="490" t="s">
        <v>430</v>
      </c>
      <c r="AT19" s="490" t="s">
        <v>431</v>
      </c>
      <c r="AU19" s="490" t="s">
        <v>500</v>
      </c>
      <c r="AV19" s="493" t="s">
        <v>501</v>
      </c>
      <c r="AW19" s="842" t="s">
        <v>502</v>
      </c>
      <c r="AX19" s="842" t="s">
        <v>503</v>
      </c>
      <c r="AY19" s="842" t="s">
        <v>504</v>
      </c>
      <c r="AZ19" s="842" t="s">
        <v>505</v>
      </c>
      <c r="BA19" s="842" t="s">
        <v>506</v>
      </c>
      <c r="BB19" s="843" t="s">
        <v>507</v>
      </c>
      <c r="BC19" s="844" t="s">
        <v>508</v>
      </c>
      <c r="BD19" s="167"/>
      <c r="BE19" s="1110" t="s">
        <v>254</v>
      </c>
      <c r="BF19" s="611"/>
      <c r="BH19" s="611"/>
    </row>
    <row r="20" spans="2:60" s="48" customFormat="1" ht="13" customHeight="1">
      <c r="B20" s="1162"/>
      <c r="C20" s="1163"/>
      <c r="D20" s="1166" t="s">
        <v>533</v>
      </c>
      <c r="E20" s="1124" t="s">
        <v>26</v>
      </c>
      <c r="F20" s="1124" t="s">
        <v>404</v>
      </c>
      <c r="G20" s="1124" t="s">
        <v>29</v>
      </c>
      <c r="H20" s="1129" t="s">
        <v>487</v>
      </c>
      <c r="I20" s="1131" t="s">
        <v>32</v>
      </c>
      <c r="J20" s="1124" t="s">
        <v>488</v>
      </c>
      <c r="K20" s="1124" t="s">
        <v>534</v>
      </c>
      <c r="L20" s="1124" t="s">
        <v>489</v>
      </c>
      <c r="M20" s="1129" t="s">
        <v>36</v>
      </c>
      <c r="N20" s="1131" t="s">
        <v>38</v>
      </c>
      <c r="O20" s="1124" t="s">
        <v>40</v>
      </c>
      <c r="P20" s="1124" t="s">
        <v>490</v>
      </c>
      <c r="Q20" s="1124" t="s">
        <v>491</v>
      </c>
      <c r="R20" s="1129" t="s">
        <v>492</v>
      </c>
      <c r="S20" s="1131" t="s">
        <v>260</v>
      </c>
      <c r="T20" s="1124" t="s">
        <v>76</v>
      </c>
      <c r="U20" s="1124" t="s">
        <v>535</v>
      </c>
      <c r="V20" s="1124" t="s">
        <v>77</v>
      </c>
      <c r="W20" s="1129" t="s">
        <v>46</v>
      </c>
      <c r="X20" s="1131" t="s">
        <v>48</v>
      </c>
      <c r="Y20" s="1124" t="s">
        <v>493</v>
      </c>
      <c r="Z20" s="1124" t="s">
        <v>265</v>
      </c>
      <c r="AA20" s="1124" t="s">
        <v>266</v>
      </c>
      <c r="AB20" s="1129" t="s">
        <v>52</v>
      </c>
      <c r="AC20" s="1131" t="s">
        <v>494</v>
      </c>
      <c r="AD20" s="1124" t="s">
        <v>55</v>
      </c>
      <c r="AE20" s="1124" t="s">
        <v>495</v>
      </c>
      <c r="AF20" s="1124" t="s">
        <v>405</v>
      </c>
      <c r="AG20" s="1129" t="s">
        <v>59</v>
      </c>
      <c r="AH20" s="1131" t="s">
        <v>496</v>
      </c>
      <c r="AI20" s="1124" t="s">
        <v>497</v>
      </c>
      <c r="AJ20" s="1124" t="s">
        <v>531</v>
      </c>
      <c r="AK20" s="1124" t="s">
        <v>498</v>
      </c>
      <c r="AL20" s="1129" t="s">
        <v>499</v>
      </c>
      <c r="AM20" s="1124" t="s">
        <v>66</v>
      </c>
      <c r="AN20" s="1124" t="s">
        <v>67</v>
      </c>
      <c r="AO20" s="1132" t="s">
        <v>111</v>
      </c>
      <c r="AP20" s="1135" t="s">
        <v>112</v>
      </c>
      <c r="AQ20" s="1137" t="s">
        <v>72</v>
      </c>
      <c r="AR20" s="1103" t="s">
        <v>73</v>
      </c>
      <c r="AS20" s="1103" t="s">
        <v>251</v>
      </c>
      <c r="AT20" s="1103" t="s">
        <v>252</v>
      </c>
      <c r="AU20" s="1103" t="s">
        <v>74</v>
      </c>
      <c r="AV20" s="1127" t="s">
        <v>115</v>
      </c>
      <c r="AW20" s="1139" t="s">
        <v>116</v>
      </c>
      <c r="AX20" s="1125" t="s">
        <v>114</v>
      </c>
      <c r="AY20" s="1125" t="s">
        <v>117</v>
      </c>
      <c r="AZ20" s="1125" t="s">
        <v>118</v>
      </c>
      <c r="BA20" s="1112" t="s">
        <v>253</v>
      </c>
      <c r="BB20" s="1103" t="s">
        <v>119</v>
      </c>
      <c r="BC20" s="1117" t="s">
        <v>113</v>
      </c>
      <c r="BD20" s="167"/>
      <c r="BE20" s="1111"/>
      <c r="BF20" s="612" t="s">
        <v>255</v>
      </c>
      <c r="BH20" s="612" t="s">
        <v>509</v>
      </c>
    </row>
    <row r="21" spans="2:60" s="48" customFormat="1" ht="15.75" customHeight="1">
      <c r="B21" s="1162"/>
      <c r="C21" s="1163"/>
      <c r="D21" s="1122"/>
      <c r="E21" s="1103"/>
      <c r="F21" s="1103"/>
      <c r="G21" s="1103"/>
      <c r="H21" s="1130"/>
      <c r="I21" s="1127"/>
      <c r="J21" s="1103"/>
      <c r="K21" s="1103"/>
      <c r="L21" s="1103"/>
      <c r="M21" s="1130"/>
      <c r="N21" s="1127"/>
      <c r="O21" s="1103"/>
      <c r="P21" s="1103"/>
      <c r="Q21" s="1103"/>
      <c r="R21" s="1130"/>
      <c r="S21" s="1127"/>
      <c r="T21" s="1103"/>
      <c r="U21" s="1103"/>
      <c r="V21" s="1103"/>
      <c r="W21" s="1130"/>
      <c r="X21" s="1127"/>
      <c r="Y21" s="1103"/>
      <c r="Z21" s="1103"/>
      <c r="AA21" s="1103"/>
      <c r="AB21" s="1130"/>
      <c r="AC21" s="1127"/>
      <c r="AD21" s="1103"/>
      <c r="AE21" s="1103"/>
      <c r="AF21" s="1103"/>
      <c r="AG21" s="1130"/>
      <c r="AH21" s="1127"/>
      <c r="AI21" s="1103"/>
      <c r="AJ21" s="1103"/>
      <c r="AK21" s="1103"/>
      <c r="AL21" s="1130"/>
      <c r="AM21" s="1103"/>
      <c r="AN21" s="1103"/>
      <c r="AO21" s="1133"/>
      <c r="AP21" s="1135"/>
      <c r="AQ21" s="1137"/>
      <c r="AR21" s="1103"/>
      <c r="AS21" s="1103"/>
      <c r="AT21" s="1103"/>
      <c r="AU21" s="1103"/>
      <c r="AV21" s="1127"/>
      <c r="AW21" s="1139"/>
      <c r="AX21" s="1125"/>
      <c r="AY21" s="1125"/>
      <c r="AZ21" s="1125"/>
      <c r="BA21" s="1112"/>
      <c r="BB21" s="1103"/>
      <c r="BC21" s="1117"/>
      <c r="BD21" s="167"/>
      <c r="BE21" s="1108" t="s">
        <v>532</v>
      </c>
      <c r="BF21" s="1116" t="s">
        <v>510</v>
      </c>
      <c r="BH21" s="1114" t="s">
        <v>511</v>
      </c>
    </row>
    <row r="22" spans="2:60" s="48" customFormat="1" ht="15.75" customHeight="1">
      <c r="B22" s="1162"/>
      <c r="C22" s="1163"/>
      <c r="D22" s="1122"/>
      <c r="E22" s="1103"/>
      <c r="F22" s="1103"/>
      <c r="G22" s="1103"/>
      <c r="H22" s="1130"/>
      <c r="I22" s="1127"/>
      <c r="J22" s="1103"/>
      <c r="K22" s="1103"/>
      <c r="L22" s="1103"/>
      <c r="M22" s="1130"/>
      <c r="N22" s="1127"/>
      <c r="O22" s="1103"/>
      <c r="P22" s="1103"/>
      <c r="Q22" s="1103"/>
      <c r="R22" s="1130"/>
      <c r="S22" s="1127"/>
      <c r="T22" s="1103"/>
      <c r="U22" s="1103"/>
      <c r="V22" s="1103"/>
      <c r="W22" s="1130"/>
      <c r="X22" s="1127"/>
      <c r="Y22" s="1103"/>
      <c r="Z22" s="1103"/>
      <c r="AA22" s="1103"/>
      <c r="AB22" s="1130"/>
      <c r="AC22" s="1127"/>
      <c r="AD22" s="1103"/>
      <c r="AE22" s="1103"/>
      <c r="AF22" s="1103"/>
      <c r="AG22" s="1130"/>
      <c r="AH22" s="1127"/>
      <c r="AI22" s="1103"/>
      <c r="AJ22" s="1103"/>
      <c r="AK22" s="1103"/>
      <c r="AL22" s="1130"/>
      <c r="AM22" s="1103"/>
      <c r="AN22" s="1103"/>
      <c r="AO22" s="1133"/>
      <c r="AP22" s="1135"/>
      <c r="AQ22" s="1137"/>
      <c r="AR22" s="1103"/>
      <c r="AS22" s="1103"/>
      <c r="AT22" s="1103"/>
      <c r="AU22" s="1103"/>
      <c r="AV22" s="1127"/>
      <c r="AW22" s="1139"/>
      <c r="AX22" s="1125"/>
      <c r="AY22" s="1125"/>
      <c r="AZ22" s="1125"/>
      <c r="BA22" s="1112"/>
      <c r="BB22" s="1103"/>
      <c r="BC22" s="1117"/>
      <c r="BD22" s="167"/>
      <c r="BE22" s="1108"/>
      <c r="BF22" s="1116"/>
      <c r="BH22" s="1114"/>
    </row>
    <row r="23" spans="2:60" s="48" customFormat="1" ht="15.75" customHeight="1" thickBot="1">
      <c r="B23" s="1164"/>
      <c r="C23" s="1165"/>
      <c r="D23" s="801"/>
      <c r="E23" s="168"/>
      <c r="F23" s="168"/>
      <c r="G23" s="168"/>
      <c r="H23" s="168"/>
      <c r="I23" s="398"/>
      <c r="J23" s="168"/>
      <c r="K23" s="168"/>
      <c r="L23" s="168"/>
      <c r="M23" s="495"/>
      <c r="N23" s="168"/>
      <c r="O23" s="168"/>
      <c r="P23" s="168"/>
      <c r="Q23" s="168"/>
      <c r="R23" s="168"/>
      <c r="S23" s="398"/>
      <c r="T23" s="168"/>
      <c r="U23" s="168"/>
      <c r="V23" s="168"/>
      <c r="W23" s="495"/>
      <c r="X23" s="168"/>
      <c r="Y23" s="168"/>
      <c r="Z23" s="168"/>
      <c r="AA23" s="168"/>
      <c r="AB23" s="168"/>
      <c r="AC23" s="398"/>
      <c r="AD23" s="168"/>
      <c r="AE23" s="168"/>
      <c r="AF23" s="168"/>
      <c r="AG23" s="495"/>
      <c r="AH23" s="168"/>
      <c r="AI23" s="168"/>
      <c r="AJ23" s="168"/>
      <c r="AK23" s="168"/>
      <c r="AL23" s="495"/>
      <c r="AM23" s="168"/>
      <c r="AN23" s="168"/>
      <c r="AO23" s="1134"/>
      <c r="AP23" s="1136"/>
      <c r="AQ23" s="1138"/>
      <c r="AR23" s="1123"/>
      <c r="AS23" s="1123"/>
      <c r="AT23" s="1123"/>
      <c r="AU23" s="1123"/>
      <c r="AV23" s="1128"/>
      <c r="AW23" s="1140"/>
      <c r="AX23" s="1126"/>
      <c r="AY23" s="1126"/>
      <c r="AZ23" s="1126"/>
      <c r="BA23" s="1113"/>
      <c r="BB23" s="1123"/>
      <c r="BC23" s="1118"/>
      <c r="BD23" s="167"/>
      <c r="BE23" s="1109"/>
      <c r="BF23" s="613"/>
      <c r="BH23" s="1115"/>
    </row>
    <row r="24" spans="2:60" ht="13" customHeight="1">
      <c r="B24" s="99" t="s">
        <v>78</v>
      </c>
      <c r="C24" s="484" t="s">
        <v>533</v>
      </c>
      <c r="D24" s="52">
        <v>9217</v>
      </c>
      <c r="E24" s="52">
        <v>0</v>
      </c>
      <c r="F24" s="52">
        <v>64218</v>
      </c>
      <c r="G24" s="52">
        <v>1265</v>
      </c>
      <c r="H24" s="52">
        <v>1417</v>
      </c>
      <c r="I24" s="496">
        <v>2226</v>
      </c>
      <c r="J24" s="52">
        <v>0</v>
      </c>
      <c r="K24" s="52">
        <v>5714</v>
      </c>
      <c r="L24" s="52">
        <v>3</v>
      </c>
      <c r="M24" s="497">
        <v>0</v>
      </c>
      <c r="N24" s="52">
        <v>0</v>
      </c>
      <c r="O24" s="52">
        <v>0</v>
      </c>
      <c r="P24" s="52">
        <v>0</v>
      </c>
      <c r="Q24" s="52">
        <v>0</v>
      </c>
      <c r="R24" s="52">
        <v>0</v>
      </c>
      <c r="S24" s="496">
        <v>0</v>
      </c>
      <c r="T24" s="52">
        <v>0</v>
      </c>
      <c r="U24" s="52">
        <v>0</v>
      </c>
      <c r="V24" s="52">
        <v>0</v>
      </c>
      <c r="W24" s="497">
        <v>148</v>
      </c>
      <c r="X24" s="52">
        <v>600</v>
      </c>
      <c r="Y24" s="52">
        <v>0</v>
      </c>
      <c r="Z24" s="52">
        <v>0</v>
      </c>
      <c r="AA24" s="52">
        <v>0</v>
      </c>
      <c r="AB24" s="52">
        <v>114</v>
      </c>
      <c r="AC24" s="496">
        <v>0</v>
      </c>
      <c r="AD24" s="52">
        <v>4</v>
      </c>
      <c r="AE24" s="52">
        <v>0</v>
      </c>
      <c r="AF24" s="52">
        <v>0</v>
      </c>
      <c r="AG24" s="497">
        <v>9</v>
      </c>
      <c r="AH24" s="52">
        <v>883</v>
      </c>
      <c r="AI24" s="52">
        <v>1324</v>
      </c>
      <c r="AJ24" s="52">
        <v>60</v>
      </c>
      <c r="AK24" s="52">
        <v>3</v>
      </c>
      <c r="AL24" s="497">
        <v>7376</v>
      </c>
      <c r="AM24" s="52">
        <v>0</v>
      </c>
      <c r="AN24" s="52">
        <v>0</v>
      </c>
      <c r="AO24" s="169">
        <v>94581</v>
      </c>
      <c r="AP24" s="52">
        <v>830</v>
      </c>
      <c r="AQ24" s="170">
        <v>43617</v>
      </c>
      <c r="AR24" s="52">
        <v>0</v>
      </c>
      <c r="AS24" s="52">
        <v>0</v>
      </c>
      <c r="AT24" s="52">
        <v>3388</v>
      </c>
      <c r="AU24" s="52">
        <v>2283</v>
      </c>
      <c r="AV24" s="171">
        <v>50118</v>
      </c>
      <c r="AW24" s="172">
        <v>144699</v>
      </c>
      <c r="AX24" s="171">
        <v>30795</v>
      </c>
      <c r="AY24" s="171">
        <v>80913</v>
      </c>
      <c r="AZ24" s="171">
        <v>175494</v>
      </c>
      <c r="BA24" s="172">
        <v>-101625</v>
      </c>
      <c r="BB24" s="173">
        <v>-20712</v>
      </c>
      <c r="BC24" s="174">
        <v>73869</v>
      </c>
      <c r="BD24" s="84"/>
      <c r="BE24" s="175">
        <f>(+BA24*-1)/AW24</f>
        <v>0.70231998838969167</v>
      </c>
      <c r="BF24" s="614">
        <f>1-BE24</f>
        <v>0.29768001161030833</v>
      </c>
      <c r="BH24" s="614">
        <f t="shared" ref="BH24:BH54" si="0">+AQ24/$AQ$61</f>
        <v>1.3069590317170613E-2</v>
      </c>
    </row>
    <row r="25" spans="2:60" ht="13" customHeight="1">
      <c r="B25" s="99" t="s">
        <v>79</v>
      </c>
      <c r="C25" s="485" t="s">
        <v>26</v>
      </c>
      <c r="D25" s="52">
        <v>0</v>
      </c>
      <c r="E25" s="52">
        <v>11</v>
      </c>
      <c r="F25" s="52">
        <v>114</v>
      </c>
      <c r="G25" s="52">
        <v>19</v>
      </c>
      <c r="H25" s="52">
        <v>143</v>
      </c>
      <c r="I25" s="496">
        <v>890</v>
      </c>
      <c r="J25" s="52">
        <v>719</v>
      </c>
      <c r="K25" s="52">
        <v>41</v>
      </c>
      <c r="L25" s="52">
        <v>11097</v>
      </c>
      <c r="M25" s="497">
        <v>27</v>
      </c>
      <c r="N25" s="52">
        <v>740</v>
      </c>
      <c r="O25" s="52">
        <v>42</v>
      </c>
      <c r="P25" s="52">
        <v>14</v>
      </c>
      <c r="Q25" s="52">
        <v>3</v>
      </c>
      <c r="R25" s="52">
        <v>6</v>
      </c>
      <c r="S25" s="496">
        <v>48</v>
      </c>
      <c r="T25" s="52">
        <v>3</v>
      </c>
      <c r="U25" s="52">
        <v>0</v>
      </c>
      <c r="V25" s="52">
        <v>76</v>
      </c>
      <c r="W25" s="497">
        <v>42</v>
      </c>
      <c r="X25" s="52">
        <v>1140</v>
      </c>
      <c r="Y25" s="52">
        <v>12353</v>
      </c>
      <c r="Z25" s="52">
        <v>0</v>
      </c>
      <c r="AA25" s="52">
        <v>0</v>
      </c>
      <c r="AB25" s="52">
        <v>1</v>
      </c>
      <c r="AC25" s="496">
        <v>0</v>
      </c>
      <c r="AD25" s="52">
        <v>0</v>
      </c>
      <c r="AE25" s="52">
        <v>2</v>
      </c>
      <c r="AF25" s="52">
        <v>0</v>
      </c>
      <c r="AG25" s="497">
        <v>3</v>
      </c>
      <c r="AH25" s="52">
        <v>32</v>
      </c>
      <c r="AI25" s="52">
        <v>3</v>
      </c>
      <c r="AJ25" s="52">
        <v>1</v>
      </c>
      <c r="AK25" s="52">
        <v>2</v>
      </c>
      <c r="AL25" s="497">
        <v>-1</v>
      </c>
      <c r="AM25" s="52">
        <v>0</v>
      </c>
      <c r="AN25" s="52">
        <v>6</v>
      </c>
      <c r="AO25" s="169">
        <v>27577</v>
      </c>
      <c r="AP25" s="52">
        <v>-58</v>
      </c>
      <c r="AQ25" s="170">
        <v>-53</v>
      </c>
      <c r="AR25" s="52">
        <v>0</v>
      </c>
      <c r="AS25" s="52">
        <v>0</v>
      </c>
      <c r="AT25" s="52">
        <v>-50</v>
      </c>
      <c r="AU25" s="52">
        <v>495</v>
      </c>
      <c r="AV25" s="171">
        <v>334</v>
      </c>
      <c r="AW25" s="172">
        <v>27911</v>
      </c>
      <c r="AX25" s="171">
        <v>477</v>
      </c>
      <c r="AY25" s="171">
        <v>811</v>
      </c>
      <c r="AZ25" s="171">
        <v>28388</v>
      </c>
      <c r="BA25" s="172">
        <v>-26195</v>
      </c>
      <c r="BB25" s="173">
        <v>-25384</v>
      </c>
      <c r="BC25" s="174">
        <v>2193</v>
      </c>
      <c r="BD25" s="84"/>
      <c r="BE25" s="175">
        <f t="shared" ref="BE25:BE61" si="1">(+BA25*-1)/AW25</f>
        <v>0.93851886353050773</v>
      </c>
      <c r="BF25" s="614">
        <f t="shared" ref="BF25:BF61" si="2">1-BE25</f>
        <v>6.148113646949227E-2</v>
      </c>
      <c r="BH25" s="614">
        <f t="shared" si="0"/>
        <v>-1.588115383474431E-5</v>
      </c>
    </row>
    <row r="26" spans="2:60" ht="13" customHeight="1">
      <c r="B26" s="99" t="s">
        <v>80</v>
      </c>
      <c r="C26" s="485" t="s">
        <v>404</v>
      </c>
      <c r="D26" s="52">
        <v>4300</v>
      </c>
      <c r="E26" s="52">
        <v>0</v>
      </c>
      <c r="F26" s="52">
        <v>86699</v>
      </c>
      <c r="G26" s="52">
        <v>621</v>
      </c>
      <c r="H26" s="52">
        <v>149</v>
      </c>
      <c r="I26" s="496">
        <v>9039</v>
      </c>
      <c r="J26" s="52">
        <v>0</v>
      </c>
      <c r="K26" s="52">
        <v>10</v>
      </c>
      <c r="L26" s="52">
        <v>78</v>
      </c>
      <c r="M26" s="497">
        <v>0</v>
      </c>
      <c r="N26" s="52">
        <v>0</v>
      </c>
      <c r="O26" s="52">
        <v>0</v>
      </c>
      <c r="P26" s="52">
        <v>0</v>
      </c>
      <c r="Q26" s="52">
        <v>0</v>
      </c>
      <c r="R26" s="52">
        <v>0</v>
      </c>
      <c r="S26" s="496">
        <v>0</v>
      </c>
      <c r="T26" s="52">
        <v>0</v>
      </c>
      <c r="U26" s="52">
        <v>0</v>
      </c>
      <c r="V26" s="52">
        <v>0</v>
      </c>
      <c r="W26" s="497">
        <v>142</v>
      </c>
      <c r="X26" s="52">
        <v>19</v>
      </c>
      <c r="Y26" s="52">
        <v>0</v>
      </c>
      <c r="Z26" s="52">
        <v>0</v>
      </c>
      <c r="AA26" s="52">
        <v>0</v>
      </c>
      <c r="AB26" s="52">
        <v>80</v>
      </c>
      <c r="AC26" s="496">
        <v>0</v>
      </c>
      <c r="AD26" s="52">
        <v>0</v>
      </c>
      <c r="AE26" s="52">
        <v>0</v>
      </c>
      <c r="AF26" s="52">
        <v>0</v>
      </c>
      <c r="AG26" s="497">
        <v>269</v>
      </c>
      <c r="AH26" s="52">
        <v>3432</v>
      </c>
      <c r="AI26" s="52">
        <v>4676</v>
      </c>
      <c r="AJ26" s="52">
        <v>43</v>
      </c>
      <c r="AK26" s="52">
        <v>2</v>
      </c>
      <c r="AL26" s="497">
        <v>38427</v>
      </c>
      <c r="AM26" s="52">
        <v>0</v>
      </c>
      <c r="AN26" s="52">
        <v>193</v>
      </c>
      <c r="AO26" s="169">
        <v>148179</v>
      </c>
      <c r="AP26" s="52">
        <v>10789</v>
      </c>
      <c r="AQ26" s="170">
        <v>312582</v>
      </c>
      <c r="AR26" s="52">
        <v>0</v>
      </c>
      <c r="AS26" s="52">
        <v>0</v>
      </c>
      <c r="AT26" s="52">
        <v>0</v>
      </c>
      <c r="AU26" s="52">
        <v>1315</v>
      </c>
      <c r="AV26" s="171">
        <v>324686</v>
      </c>
      <c r="AW26" s="172">
        <v>472865</v>
      </c>
      <c r="AX26" s="171">
        <v>411976</v>
      </c>
      <c r="AY26" s="171">
        <v>736662</v>
      </c>
      <c r="AZ26" s="171">
        <v>884841</v>
      </c>
      <c r="BA26" s="172">
        <v>-410633</v>
      </c>
      <c r="BB26" s="173">
        <v>326029</v>
      </c>
      <c r="BC26" s="174">
        <v>474208</v>
      </c>
      <c r="BD26" s="84"/>
      <c r="BE26" s="175">
        <f t="shared" si="1"/>
        <v>0.86839372759667133</v>
      </c>
      <c r="BF26" s="614">
        <f t="shared" si="2"/>
        <v>0.13160627240332867</v>
      </c>
      <c r="BH26" s="614">
        <f t="shared" si="0"/>
        <v>9.3663449584378222E-2</v>
      </c>
    </row>
    <row r="27" spans="2:60" ht="13" customHeight="1">
      <c r="B27" s="99" t="s">
        <v>81</v>
      </c>
      <c r="C27" s="485" t="s">
        <v>29</v>
      </c>
      <c r="D27" s="52">
        <v>246</v>
      </c>
      <c r="E27" s="52">
        <v>6</v>
      </c>
      <c r="F27" s="52">
        <v>419</v>
      </c>
      <c r="G27" s="52">
        <v>24602</v>
      </c>
      <c r="H27" s="52">
        <v>652</v>
      </c>
      <c r="I27" s="496">
        <v>1271</v>
      </c>
      <c r="J27" s="52">
        <v>6</v>
      </c>
      <c r="K27" s="52">
        <v>2500</v>
      </c>
      <c r="L27" s="52">
        <v>805</v>
      </c>
      <c r="M27" s="497">
        <v>92</v>
      </c>
      <c r="N27" s="52">
        <v>271</v>
      </c>
      <c r="O27" s="52">
        <v>435</v>
      </c>
      <c r="P27" s="52">
        <v>840</v>
      </c>
      <c r="Q27" s="52">
        <v>1958</v>
      </c>
      <c r="R27" s="52">
        <v>275</v>
      </c>
      <c r="S27" s="496">
        <v>1319</v>
      </c>
      <c r="T27" s="52">
        <v>3353</v>
      </c>
      <c r="U27" s="52">
        <v>52</v>
      </c>
      <c r="V27" s="52">
        <v>1675</v>
      </c>
      <c r="W27" s="497">
        <v>526</v>
      </c>
      <c r="X27" s="52">
        <v>2131</v>
      </c>
      <c r="Y27" s="52">
        <v>41</v>
      </c>
      <c r="Z27" s="52">
        <v>55</v>
      </c>
      <c r="AA27" s="52">
        <v>258</v>
      </c>
      <c r="AB27" s="52">
        <v>2439</v>
      </c>
      <c r="AC27" s="496">
        <v>321</v>
      </c>
      <c r="AD27" s="52">
        <v>17</v>
      </c>
      <c r="AE27" s="52">
        <v>660</v>
      </c>
      <c r="AF27" s="52">
        <v>92</v>
      </c>
      <c r="AG27" s="497">
        <v>1667</v>
      </c>
      <c r="AH27" s="52">
        <v>258</v>
      </c>
      <c r="AI27" s="52">
        <v>2347</v>
      </c>
      <c r="AJ27" s="52">
        <v>680</v>
      </c>
      <c r="AK27" s="52">
        <v>628</v>
      </c>
      <c r="AL27" s="497">
        <v>1297</v>
      </c>
      <c r="AM27" s="52">
        <v>336</v>
      </c>
      <c r="AN27" s="52">
        <v>12</v>
      </c>
      <c r="AO27" s="169">
        <v>54542</v>
      </c>
      <c r="AP27" s="52">
        <v>1482</v>
      </c>
      <c r="AQ27" s="170">
        <v>46706</v>
      </c>
      <c r="AR27" s="52">
        <v>0</v>
      </c>
      <c r="AS27" s="52">
        <v>6</v>
      </c>
      <c r="AT27" s="52">
        <v>1687</v>
      </c>
      <c r="AU27" s="52">
        <v>-344</v>
      </c>
      <c r="AV27" s="171">
        <v>49537</v>
      </c>
      <c r="AW27" s="172">
        <v>104079</v>
      </c>
      <c r="AX27" s="171">
        <v>118289</v>
      </c>
      <c r="AY27" s="171">
        <v>167826</v>
      </c>
      <c r="AZ27" s="171">
        <v>222368</v>
      </c>
      <c r="BA27" s="172">
        <v>-89144</v>
      </c>
      <c r="BB27" s="173">
        <v>78682</v>
      </c>
      <c r="BC27" s="174">
        <v>133224</v>
      </c>
      <c r="BD27" s="84"/>
      <c r="BE27" s="175">
        <f t="shared" si="1"/>
        <v>0.85650323312099463</v>
      </c>
      <c r="BF27" s="614">
        <f t="shared" si="2"/>
        <v>0.14349676687900537</v>
      </c>
      <c r="BH27" s="614">
        <f t="shared" si="0"/>
        <v>1.3995191905765429E-2</v>
      </c>
    </row>
    <row r="28" spans="2:60" ht="13" customHeight="1">
      <c r="B28" s="101" t="s">
        <v>82</v>
      </c>
      <c r="C28" s="487" t="s">
        <v>487</v>
      </c>
      <c r="D28" s="176">
        <v>1274</v>
      </c>
      <c r="E28" s="176">
        <v>0</v>
      </c>
      <c r="F28" s="176">
        <v>7341</v>
      </c>
      <c r="G28" s="176">
        <v>814</v>
      </c>
      <c r="H28" s="176">
        <v>59069</v>
      </c>
      <c r="I28" s="498">
        <v>15787</v>
      </c>
      <c r="J28" s="176">
        <v>6</v>
      </c>
      <c r="K28" s="176">
        <v>3427</v>
      </c>
      <c r="L28" s="176">
        <v>9989</v>
      </c>
      <c r="M28" s="499">
        <v>97</v>
      </c>
      <c r="N28" s="176">
        <v>716</v>
      </c>
      <c r="O28" s="176">
        <v>1767</v>
      </c>
      <c r="P28" s="176">
        <v>1484</v>
      </c>
      <c r="Q28" s="176">
        <v>793</v>
      </c>
      <c r="R28" s="176">
        <v>758</v>
      </c>
      <c r="S28" s="498">
        <v>1757</v>
      </c>
      <c r="T28" s="176">
        <v>6707</v>
      </c>
      <c r="U28" s="176">
        <v>162</v>
      </c>
      <c r="V28" s="176">
        <v>980</v>
      </c>
      <c r="W28" s="499">
        <v>12906</v>
      </c>
      <c r="X28" s="176">
        <v>28633</v>
      </c>
      <c r="Y28" s="176">
        <v>132</v>
      </c>
      <c r="Z28" s="176">
        <v>252</v>
      </c>
      <c r="AA28" s="176">
        <v>432</v>
      </c>
      <c r="AB28" s="176">
        <v>3947</v>
      </c>
      <c r="AC28" s="498">
        <v>1196</v>
      </c>
      <c r="AD28" s="176">
        <v>321</v>
      </c>
      <c r="AE28" s="176">
        <v>5402</v>
      </c>
      <c r="AF28" s="176">
        <v>1368</v>
      </c>
      <c r="AG28" s="499">
        <v>471</v>
      </c>
      <c r="AH28" s="176">
        <v>4775</v>
      </c>
      <c r="AI28" s="176">
        <v>4321</v>
      </c>
      <c r="AJ28" s="176">
        <v>535</v>
      </c>
      <c r="AK28" s="176">
        <v>1378</v>
      </c>
      <c r="AL28" s="499">
        <v>1784</v>
      </c>
      <c r="AM28" s="176">
        <v>7266</v>
      </c>
      <c r="AN28" s="176">
        <v>31</v>
      </c>
      <c r="AO28" s="177">
        <v>188078</v>
      </c>
      <c r="AP28" s="176">
        <v>1152</v>
      </c>
      <c r="AQ28" s="178">
        <v>4593</v>
      </c>
      <c r="AR28" s="176">
        <v>45</v>
      </c>
      <c r="AS28" s="176">
        <v>102</v>
      </c>
      <c r="AT28" s="176">
        <v>4431</v>
      </c>
      <c r="AU28" s="176">
        <v>-2653</v>
      </c>
      <c r="AV28" s="179">
        <v>7670</v>
      </c>
      <c r="AW28" s="180">
        <v>195748</v>
      </c>
      <c r="AX28" s="179">
        <v>160066</v>
      </c>
      <c r="AY28" s="179">
        <v>167736</v>
      </c>
      <c r="AZ28" s="179">
        <v>355814</v>
      </c>
      <c r="BA28" s="180">
        <v>-153197</v>
      </c>
      <c r="BB28" s="181">
        <v>14539</v>
      </c>
      <c r="BC28" s="182">
        <v>202617</v>
      </c>
      <c r="BD28" s="84"/>
      <c r="BE28" s="820">
        <f t="shared" si="1"/>
        <v>0.78262357725238574</v>
      </c>
      <c r="BF28" s="614">
        <f t="shared" si="2"/>
        <v>0.21737642274761426</v>
      </c>
      <c r="BH28" s="614">
        <f t="shared" si="0"/>
        <v>1.3762667842071813E-3</v>
      </c>
    </row>
    <row r="29" spans="2:60" ht="13" customHeight="1">
      <c r="B29" s="99" t="s">
        <v>83</v>
      </c>
      <c r="C29" s="485" t="s">
        <v>32</v>
      </c>
      <c r="D29" s="52">
        <v>3908</v>
      </c>
      <c r="E29" s="52">
        <v>35</v>
      </c>
      <c r="F29" s="52">
        <v>4237</v>
      </c>
      <c r="G29" s="52">
        <v>21288</v>
      </c>
      <c r="H29" s="52">
        <v>8262</v>
      </c>
      <c r="I29" s="496">
        <v>169464</v>
      </c>
      <c r="J29" s="52">
        <v>327</v>
      </c>
      <c r="K29" s="52">
        <v>112427</v>
      </c>
      <c r="L29" s="52">
        <v>10470</v>
      </c>
      <c r="M29" s="497">
        <v>579</v>
      </c>
      <c r="N29" s="52">
        <v>2487</v>
      </c>
      <c r="O29" s="52">
        <v>3218</v>
      </c>
      <c r="P29" s="52">
        <v>2652</v>
      </c>
      <c r="Q29" s="52">
        <v>2719</v>
      </c>
      <c r="R29" s="52">
        <v>1431</v>
      </c>
      <c r="S29" s="496">
        <v>5075</v>
      </c>
      <c r="T29" s="52">
        <v>13976</v>
      </c>
      <c r="U29" s="52">
        <v>426</v>
      </c>
      <c r="V29" s="52">
        <v>10081</v>
      </c>
      <c r="W29" s="497">
        <v>5318</v>
      </c>
      <c r="X29" s="52">
        <v>3033</v>
      </c>
      <c r="Y29" s="52">
        <v>162</v>
      </c>
      <c r="Z29" s="52">
        <v>545</v>
      </c>
      <c r="AA29" s="52">
        <v>1446</v>
      </c>
      <c r="AB29" s="52">
        <v>5</v>
      </c>
      <c r="AC29" s="496">
        <v>6</v>
      </c>
      <c r="AD29" s="52">
        <v>27</v>
      </c>
      <c r="AE29" s="52">
        <v>358</v>
      </c>
      <c r="AF29" s="52">
        <v>66</v>
      </c>
      <c r="AG29" s="497">
        <v>344</v>
      </c>
      <c r="AH29" s="52">
        <v>7664</v>
      </c>
      <c r="AI29" s="52">
        <v>104589</v>
      </c>
      <c r="AJ29" s="52">
        <v>68</v>
      </c>
      <c r="AK29" s="52">
        <v>1336</v>
      </c>
      <c r="AL29" s="497">
        <v>2950</v>
      </c>
      <c r="AM29" s="52">
        <v>156</v>
      </c>
      <c r="AN29" s="52">
        <v>184</v>
      </c>
      <c r="AO29" s="169">
        <v>501319</v>
      </c>
      <c r="AP29" s="52">
        <v>2512</v>
      </c>
      <c r="AQ29" s="170">
        <v>30662</v>
      </c>
      <c r="AR29" s="52">
        <v>0</v>
      </c>
      <c r="AS29" s="52">
        <v>0</v>
      </c>
      <c r="AT29" s="52">
        <v>0</v>
      </c>
      <c r="AU29" s="52">
        <v>3383</v>
      </c>
      <c r="AV29" s="171">
        <v>36557</v>
      </c>
      <c r="AW29" s="172">
        <v>537876</v>
      </c>
      <c r="AX29" s="171">
        <v>971407</v>
      </c>
      <c r="AY29" s="171">
        <v>1007964</v>
      </c>
      <c r="AZ29" s="171">
        <v>1509283</v>
      </c>
      <c r="BA29" s="172">
        <v>-492712</v>
      </c>
      <c r="BB29" s="173">
        <v>515252</v>
      </c>
      <c r="BC29" s="174">
        <v>1016571</v>
      </c>
      <c r="BD29" s="84"/>
      <c r="BE29" s="821">
        <f t="shared" si="1"/>
        <v>0.91603269154972522</v>
      </c>
      <c r="BF29" s="615">
        <f t="shared" si="2"/>
        <v>8.396730845027478E-2</v>
      </c>
      <c r="BH29" s="615">
        <f t="shared" si="0"/>
        <v>9.1876969600175468E-3</v>
      </c>
    </row>
    <row r="30" spans="2:60" ht="13" customHeight="1">
      <c r="B30" s="99" t="s">
        <v>84</v>
      </c>
      <c r="C30" s="485" t="s">
        <v>488</v>
      </c>
      <c r="D30" s="52">
        <v>494</v>
      </c>
      <c r="E30" s="52">
        <v>15</v>
      </c>
      <c r="F30" s="52">
        <v>2259</v>
      </c>
      <c r="G30" s="52">
        <v>1140</v>
      </c>
      <c r="H30" s="52">
        <v>822</v>
      </c>
      <c r="I30" s="496">
        <v>2459</v>
      </c>
      <c r="J30" s="52">
        <v>188</v>
      </c>
      <c r="K30" s="52">
        <v>848</v>
      </c>
      <c r="L30" s="52">
        <v>5080</v>
      </c>
      <c r="M30" s="497">
        <v>1057</v>
      </c>
      <c r="N30" s="52">
        <v>870</v>
      </c>
      <c r="O30" s="52">
        <v>2010</v>
      </c>
      <c r="P30" s="52">
        <v>864</v>
      </c>
      <c r="Q30" s="52">
        <v>626</v>
      </c>
      <c r="R30" s="52">
        <v>105</v>
      </c>
      <c r="S30" s="496">
        <v>706</v>
      </c>
      <c r="T30" s="52">
        <v>726</v>
      </c>
      <c r="U30" s="52">
        <v>13</v>
      </c>
      <c r="V30" s="52">
        <v>1409</v>
      </c>
      <c r="W30" s="497">
        <v>385</v>
      </c>
      <c r="X30" s="52">
        <v>7225</v>
      </c>
      <c r="Y30" s="52">
        <v>942</v>
      </c>
      <c r="Z30" s="52">
        <v>846</v>
      </c>
      <c r="AA30" s="52">
        <v>1170</v>
      </c>
      <c r="AB30" s="52">
        <v>891</v>
      </c>
      <c r="AC30" s="496">
        <v>107</v>
      </c>
      <c r="AD30" s="52">
        <v>146</v>
      </c>
      <c r="AE30" s="52">
        <v>34020</v>
      </c>
      <c r="AF30" s="52">
        <v>136</v>
      </c>
      <c r="AG30" s="497">
        <v>2894</v>
      </c>
      <c r="AH30" s="52">
        <v>1708</v>
      </c>
      <c r="AI30" s="52">
        <v>1358</v>
      </c>
      <c r="AJ30" s="52">
        <v>91</v>
      </c>
      <c r="AK30" s="52">
        <v>796</v>
      </c>
      <c r="AL30" s="497">
        <v>1428</v>
      </c>
      <c r="AM30" s="52">
        <v>0</v>
      </c>
      <c r="AN30" s="52">
        <v>677</v>
      </c>
      <c r="AO30" s="169">
        <v>76511</v>
      </c>
      <c r="AP30" s="52">
        <v>193</v>
      </c>
      <c r="AQ30" s="170">
        <v>35241</v>
      </c>
      <c r="AR30" s="52">
        <v>0</v>
      </c>
      <c r="AS30" s="52">
        <v>0</v>
      </c>
      <c r="AT30" s="52">
        <v>0</v>
      </c>
      <c r="AU30" s="52">
        <v>385</v>
      </c>
      <c r="AV30" s="171">
        <v>35819</v>
      </c>
      <c r="AW30" s="172">
        <v>112330</v>
      </c>
      <c r="AX30" s="171">
        <v>745</v>
      </c>
      <c r="AY30" s="171">
        <v>36564</v>
      </c>
      <c r="AZ30" s="171">
        <v>113075</v>
      </c>
      <c r="BA30" s="172">
        <v>-107310</v>
      </c>
      <c r="BB30" s="173">
        <v>-70746</v>
      </c>
      <c r="BC30" s="174">
        <v>5765</v>
      </c>
      <c r="BD30" s="84"/>
      <c r="BE30" s="820">
        <f t="shared" si="1"/>
        <v>0.95531024659485442</v>
      </c>
      <c r="BF30" s="614">
        <f t="shared" si="2"/>
        <v>4.4689753405145582E-2</v>
      </c>
      <c r="BH30" s="614">
        <f t="shared" si="0"/>
        <v>1.055976872245706E-2</v>
      </c>
    </row>
    <row r="31" spans="2:60" ht="13" customHeight="1">
      <c r="B31" s="99" t="s">
        <v>85</v>
      </c>
      <c r="C31" s="485" t="s">
        <v>534</v>
      </c>
      <c r="D31" s="52">
        <v>420</v>
      </c>
      <c r="E31" s="52">
        <v>9</v>
      </c>
      <c r="F31" s="52">
        <v>10194</v>
      </c>
      <c r="G31" s="52">
        <v>1434</v>
      </c>
      <c r="H31" s="52">
        <v>6875</v>
      </c>
      <c r="I31" s="496">
        <v>28804</v>
      </c>
      <c r="J31" s="52">
        <v>7</v>
      </c>
      <c r="K31" s="52">
        <v>131679</v>
      </c>
      <c r="L31" s="52">
        <v>2438</v>
      </c>
      <c r="M31" s="497">
        <v>61</v>
      </c>
      <c r="N31" s="52">
        <v>2598</v>
      </c>
      <c r="O31" s="52">
        <v>2063</v>
      </c>
      <c r="P31" s="52">
        <v>13745</v>
      </c>
      <c r="Q31" s="52">
        <v>17656</v>
      </c>
      <c r="R31" s="52">
        <v>6002</v>
      </c>
      <c r="S31" s="496">
        <v>4175</v>
      </c>
      <c r="T31" s="52">
        <v>43187</v>
      </c>
      <c r="U31" s="52">
        <v>1886</v>
      </c>
      <c r="V31" s="52">
        <v>46232</v>
      </c>
      <c r="W31" s="497">
        <v>7263</v>
      </c>
      <c r="X31" s="52">
        <v>8234</v>
      </c>
      <c r="Y31" s="52">
        <v>0</v>
      </c>
      <c r="Z31" s="52">
        <v>2428</v>
      </c>
      <c r="AA31" s="52">
        <v>1915</v>
      </c>
      <c r="AB31" s="52">
        <v>4031</v>
      </c>
      <c r="AC31" s="496">
        <v>752</v>
      </c>
      <c r="AD31" s="52">
        <v>447</v>
      </c>
      <c r="AE31" s="52">
        <v>2064</v>
      </c>
      <c r="AF31" s="52">
        <v>223</v>
      </c>
      <c r="AG31" s="497">
        <v>635</v>
      </c>
      <c r="AH31" s="52">
        <v>3262</v>
      </c>
      <c r="AI31" s="52">
        <v>1464</v>
      </c>
      <c r="AJ31" s="52">
        <v>229</v>
      </c>
      <c r="AK31" s="52">
        <v>4339</v>
      </c>
      <c r="AL31" s="497">
        <v>954</v>
      </c>
      <c r="AM31" s="52">
        <v>774</v>
      </c>
      <c r="AN31" s="52">
        <v>102</v>
      </c>
      <c r="AO31" s="169">
        <v>358581</v>
      </c>
      <c r="AP31" s="52">
        <v>303</v>
      </c>
      <c r="AQ31" s="170">
        <v>10733</v>
      </c>
      <c r="AR31" s="52">
        <v>87</v>
      </c>
      <c r="AS31" s="52">
        <v>0</v>
      </c>
      <c r="AT31" s="52">
        <v>-6</v>
      </c>
      <c r="AU31" s="52">
        <v>-7311</v>
      </c>
      <c r="AV31" s="171">
        <v>3806</v>
      </c>
      <c r="AW31" s="172">
        <v>362387</v>
      </c>
      <c r="AX31" s="171">
        <v>619182</v>
      </c>
      <c r="AY31" s="171">
        <v>622988</v>
      </c>
      <c r="AZ31" s="171">
        <v>981569</v>
      </c>
      <c r="BA31" s="172">
        <v>-296559</v>
      </c>
      <c r="BB31" s="173">
        <v>326429</v>
      </c>
      <c r="BC31" s="174">
        <v>685010</v>
      </c>
      <c r="BD31" s="84"/>
      <c r="BE31" s="820">
        <f t="shared" si="1"/>
        <v>0.81834889220639817</v>
      </c>
      <c r="BF31" s="614">
        <f t="shared" si="2"/>
        <v>0.18165110779360183</v>
      </c>
      <c r="BH31" s="614">
        <f t="shared" si="0"/>
        <v>3.2160834737417106E-3</v>
      </c>
    </row>
    <row r="32" spans="2:60" ht="13" customHeight="1">
      <c r="B32" s="99" t="s">
        <v>86</v>
      </c>
      <c r="C32" s="485" t="s">
        <v>489</v>
      </c>
      <c r="D32" s="52">
        <v>155</v>
      </c>
      <c r="E32" s="52">
        <v>0</v>
      </c>
      <c r="F32" s="52">
        <v>773</v>
      </c>
      <c r="G32" s="52">
        <v>72</v>
      </c>
      <c r="H32" s="52">
        <v>527</v>
      </c>
      <c r="I32" s="496">
        <v>6377</v>
      </c>
      <c r="J32" s="52">
        <v>229</v>
      </c>
      <c r="K32" s="52">
        <v>1824</v>
      </c>
      <c r="L32" s="52">
        <v>19140</v>
      </c>
      <c r="M32" s="497">
        <v>772</v>
      </c>
      <c r="N32" s="52">
        <v>2210</v>
      </c>
      <c r="O32" s="52">
        <v>1990</v>
      </c>
      <c r="P32" s="52">
        <v>5258</v>
      </c>
      <c r="Q32" s="52">
        <v>3243</v>
      </c>
      <c r="R32" s="52">
        <v>1656</v>
      </c>
      <c r="S32" s="496">
        <v>15589</v>
      </c>
      <c r="T32" s="52">
        <v>5042</v>
      </c>
      <c r="U32" s="52">
        <v>96</v>
      </c>
      <c r="V32" s="52">
        <v>8592</v>
      </c>
      <c r="W32" s="497">
        <v>434</v>
      </c>
      <c r="X32" s="52">
        <v>30498</v>
      </c>
      <c r="Y32" s="52">
        <v>14</v>
      </c>
      <c r="Z32" s="52">
        <v>342</v>
      </c>
      <c r="AA32" s="52">
        <v>47</v>
      </c>
      <c r="AB32" s="52">
        <v>127</v>
      </c>
      <c r="AC32" s="496">
        <v>4</v>
      </c>
      <c r="AD32" s="52">
        <v>59</v>
      </c>
      <c r="AE32" s="52">
        <v>13</v>
      </c>
      <c r="AF32" s="52">
        <v>0</v>
      </c>
      <c r="AG32" s="497">
        <v>84</v>
      </c>
      <c r="AH32" s="52">
        <v>964</v>
      </c>
      <c r="AI32" s="52">
        <v>533</v>
      </c>
      <c r="AJ32" s="52">
        <v>14</v>
      </c>
      <c r="AK32" s="52">
        <v>430</v>
      </c>
      <c r="AL32" s="497">
        <v>413</v>
      </c>
      <c r="AM32" s="52">
        <v>90</v>
      </c>
      <c r="AN32" s="52">
        <v>136</v>
      </c>
      <c r="AO32" s="169">
        <v>107747</v>
      </c>
      <c r="AP32" s="52">
        <v>120</v>
      </c>
      <c r="AQ32" s="170">
        <v>2314</v>
      </c>
      <c r="AR32" s="52">
        <v>0</v>
      </c>
      <c r="AS32" s="52">
        <v>0</v>
      </c>
      <c r="AT32" s="52">
        <v>0</v>
      </c>
      <c r="AU32" s="52">
        <v>-6131</v>
      </c>
      <c r="AV32" s="171">
        <v>-3697</v>
      </c>
      <c r="AW32" s="172">
        <v>104050</v>
      </c>
      <c r="AX32" s="171">
        <v>251000</v>
      </c>
      <c r="AY32" s="171">
        <v>247303</v>
      </c>
      <c r="AZ32" s="171">
        <v>355050</v>
      </c>
      <c r="BA32" s="172">
        <v>-71635</v>
      </c>
      <c r="BB32" s="173">
        <v>175668</v>
      </c>
      <c r="BC32" s="174">
        <v>283415</v>
      </c>
      <c r="BD32" s="84"/>
      <c r="BE32" s="820">
        <f t="shared" si="1"/>
        <v>0.68846708313310911</v>
      </c>
      <c r="BF32" s="614">
        <f t="shared" si="2"/>
        <v>0.31153291686689089</v>
      </c>
      <c r="BH32" s="614">
        <f t="shared" si="0"/>
        <v>6.9337716931317601E-4</v>
      </c>
    </row>
    <row r="33" spans="2:60" ht="13" customHeight="1">
      <c r="B33" s="99" t="s">
        <v>87</v>
      </c>
      <c r="C33" s="485" t="s">
        <v>36</v>
      </c>
      <c r="D33" s="52">
        <v>1</v>
      </c>
      <c r="E33" s="52">
        <v>4</v>
      </c>
      <c r="F33" s="52">
        <v>0</v>
      </c>
      <c r="G33" s="52">
        <v>33</v>
      </c>
      <c r="H33" s="52">
        <v>4055</v>
      </c>
      <c r="I33" s="496">
        <v>1</v>
      </c>
      <c r="J33" s="52">
        <v>0</v>
      </c>
      <c r="K33" s="52">
        <v>952</v>
      </c>
      <c r="L33" s="52">
        <v>2783</v>
      </c>
      <c r="M33" s="497">
        <v>33312</v>
      </c>
      <c r="N33" s="52">
        <v>280</v>
      </c>
      <c r="O33" s="52">
        <v>76956</v>
      </c>
      <c r="P33" s="52">
        <v>95262</v>
      </c>
      <c r="Q33" s="52">
        <v>48693</v>
      </c>
      <c r="R33" s="52">
        <v>4954</v>
      </c>
      <c r="S33" s="496">
        <v>2281</v>
      </c>
      <c r="T33" s="52">
        <v>37618</v>
      </c>
      <c r="U33" s="52">
        <v>206</v>
      </c>
      <c r="V33" s="52">
        <v>49718</v>
      </c>
      <c r="W33" s="497">
        <v>358</v>
      </c>
      <c r="X33" s="52">
        <v>11790</v>
      </c>
      <c r="Y33" s="52">
        <v>0</v>
      </c>
      <c r="Z33" s="52">
        <v>2</v>
      </c>
      <c r="AA33" s="52">
        <v>0</v>
      </c>
      <c r="AB33" s="52">
        <v>0</v>
      </c>
      <c r="AC33" s="496">
        <v>0</v>
      </c>
      <c r="AD33" s="52">
        <v>0</v>
      </c>
      <c r="AE33" s="52">
        <v>290</v>
      </c>
      <c r="AF33" s="52">
        <v>0</v>
      </c>
      <c r="AG33" s="497">
        <v>10</v>
      </c>
      <c r="AH33" s="52">
        <v>0</v>
      </c>
      <c r="AI33" s="52">
        <v>2</v>
      </c>
      <c r="AJ33" s="52">
        <v>0</v>
      </c>
      <c r="AK33" s="52">
        <v>91</v>
      </c>
      <c r="AL33" s="497">
        <v>8</v>
      </c>
      <c r="AM33" s="52">
        <v>0</v>
      </c>
      <c r="AN33" s="52">
        <v>125</v>
      </c>
      <c r="AO33" s="169">
        <v>369785</v>
      </c>
      <c r="AP33" s="52">
        <v>0</v>
      </c>
      <c r="AQ33" s="170">
        <v>-347</v>
      </c>
      <c r="AR33" s="52">
        <v>0</v>
      </c>
      <c r="AS33" s="52">
        <v>-242</v>
      </c>
      <c r="AT33" s="52">
        <v>-2483</v>
      </c>
      <c r="AU33" s="52">
        <v>-2223</v>
      </c>
      <c r="AV33" s="171">
        <v>-5295</v>
      </c>
      <c r="AW33" s="172">
        <v>364490</v>
      </c>
      <c r="AX33" s="171">
        <v>38700</v>
      </c>
      <c r="AY33" s="171">
        <v>33405</v>
      </c>
      <c r="AZ33" s="171">
        <v>403190</v>
      </c>
      <c r="BA33" s="172">
        <v>-314585</v>
      </c>
      <c r="BB33" s="173">
        <v>-281180</v>
      </c>
      <c r="BC33" s="174">
        <v>88605</v>
      </c>
      <c r="BD33" s="84"/>
      <c r="BE33" s="822">
        <f t="shared" si="1"/>
        <v>0.86308266344755691</v>
      </c>
      <c r="BF33" s="616">
        <f t="shared" si="2"/>
        <v>0.13691733655244309</v>
      </c>
      <c r="BH33" s="616">
        <f t="shared" si="0"/>
        <v>-1.0397661095577877E-4</v>
      </c>
    </row>
    <row r="34" spans="2:60" ht="13" customHeight="1">
      <c r="B34" s="100" t="s">
        <v>88</v>
      </c>
      <c r="C34" s="486" t="s">
        <v>38</v>
      </c>
      <c r="D34" s="183">
        <v>0</v>
      </c>
      <c r="E34" s="183">
        <v>2</v>
      </c>
      <c r="F34" s="183">
        <v>526</v>
      </c>
      <c r="G34" s="183">
        <v>0</v>
      </c>
      <c r="H34" s="183">
        <v>977</v>
      </c>
      <c r="I34" s="500">
        <v>1556</v>
      </c>
      <c r="J34" s="183">
        <v>0</v>
      </c>
      <c r="K34" s="183">
        <v>1803</v>
      </c>
      <c r="L34" s="183">
        <v>3675</v>
      </c>
      <c r="M34" s="501">
        <v>687</v>
      </c>
      <c r="N34" s="183">
        <v>86830</v>
      </c>
      <c r="O34" s="183">
        <v>23496</v>
      </c>
      <c r="P34" s="183">
        <v>24999</v>
      </c>
      <c r="Q34" s="183">
        <v>14900</v>
      </c>
      <c r="R34" s="183">
        <v>6599</v>
      </c>
      <c r="S34" s="500">
        <v>18766</v>
      </c>
      <c r="T34" s="183">
        <v>44254</v>
      </c>
      <c r="U34" s="183">
        <v>547</v>
      </c>
      <c r="V34" s="183">
        <v>22341</v>
      </c>
      <c r="W34" s="501">
        <v>1164</v>
      </c>
      <c r="X34" s="183">
        <v>4627</v>
      </c>
      <c r="Y34" s="183">
        <v>99</v>
      </c>
      <c r="Z34" s="183">
        <v>10</v>
      </c>
      <c r="AA34" s="183">
        <v>0</v>
      </c>
      <c r="AB34" s="183">
        <v>7</v>
      </c>
      <c r="AC34" s="500">
        <v>0</v>
      </c>
      <c r="AD34" s="183">
        <v>0</v>
      </c>
      <c r="AE34" s="183">
        <v>4</v>
      </c>
      <c r="AF34" s="183">
        <v>9</v>
      </c>
      <c r="AG34" s="501">
        <v>62</v>
      </c>
      <c r="AH34" s="183">
        <v>77</v>
      </c>
      <c r="AI34" s="183">
        <v>1027</v>
      </c>
      <c r="AJ34" s="183">
        <v>7</v>
      </c>
      <c r="AK34" s="183">
        <v>206</v>
      </c>
      <c r="AL34" s="501">
        <v>114</v>
      </c>
      <c r="AM34" s="183">
        <v>16</v>
      </c>
      <c r="AN34" s="183">
        <v>108</v>
      </c>
      <c r="AO34" s="184">
        <v>259495</v>
      </c>
      <c r="AP34" s="183">
        <v>17</v>
      </c>
      <c r="AQ34" s="185">
        <v>1953</v>
      </c>
      <c r="AR34" s="183">
        <v>0</v>
      </c>
      <c r="AS34" s="183">
        <v>0</v>
      </c>
      <c r="AT34" s="183">
        <v>-3156</v>
      </c>
      <c r="AU34" s="183">
        <v>-2141</v>
      </c>
      <c r="AV34" s="186">
        <v>-3327</v>
      </c>
      <c r="AW34" s="187">
        <v>256168</v>
      </c>
      <c r="AX34" s="186">
        <v>175518</v>
      </c>
      <c r="AY34" s="186">
        <v>172191</v>
      </c>
      <c r="AZ34" s="186">
        <v>431686</v>
      </c>
      <c r="BA34" s="187">
        <v>-215317</v>
      </c>
      <c r="BB34" s="188">
        <v>-43126</v>
      </c>
      <c r="BC34" s="189">
        <v>216369</v>
      </c>
      <c r="BD34" s="84"/>
      <c r="BE34" s="175">
        <f t="shared" si="1"/>
        <v>0.84053043315324316</v>
      </c>
      <c r="BF34" s="614">
        <f t="shared" si="2"/>
        <v>0.15946956684675684</v>
      </c>
      <c r="BH34" s="614">
        <f t="shared" si="0"/>
        <v>5.8520553658972902E-4</v>
      </c>
    </row>
    <row r="35" spans="2:60" ht="13" customHeight="1">
      <c r="B35" s="99" t="s">
        <v>89</v>
      </c>
      <c r="C35" s="485" t="s">
        <v>40</v>
      </c>
      <c r="D35" s="52">
        <v>213</v>
      </c>
      <c r="E35" s="52">
        <v>11</v>
      </c>
      <c r="F35" s="52">
        <v>5904</v>
      </c>
      <c r="G35" s="52">
        <v>54</v>
      </c>
      <c r="H35" s="52">
        <v>4584</v>
      </c>
      <c r="I35" s="496">
        <v>11214</v>
      </c>
      <c r="J35" s="52">
        <v>2</v>
      </c>
      <c r="K35" s="52">
        <v>2538</v>
      </c>
      <c r="L35" s="52">
        <v>3297</v>
      </c>
      <c r="M35" s="497">
        <v>894</v>
      </c>
      <c r="N35" s="52">
        <v>724</v>
      </c>
      <c r="O35" s="52">
        <v>27628</v>
      </c>
      <c r="P35" s="52">
        <v>25793</v>
      </c>
      <c r="Q35" s="52">
        <v>23179</v>
      </c>
      <c r="R35" s="52">
        <v>8488</v>
      </c>
      <c r="S35" s="496">
        <v>8667</v>
      </c>
      <c r="T35" s="52">
        <v>24271</v>
      </c>
      <c r="U35" s="52">
        <v>2023</v>
      </c>
      <c r="V35" s="52">
        <v>8716</v>
      </c>
      <c r="W35" s="497">
        <v>1290</v>
      </c>
      <c r="X35" s="52">
        <v>51217</v>
      </c>
      <c r="Y35" s="52">
        <v>114</v>
      </c>
      <c r="Z35" s="52">
        <v>43</v>
      </c>
      <c r="AA35" s="52">
        <v>12</v>
      </c>
      <c r="AB35" s="52">
        <v>1223</v>
      </c>
      <c r="AC35" s="496">
        <v>31</v>
      </c>
      <c r="AD35" s="52">
        <v>247</v>
      </c>
      <c r="AE35" s="52">
        <v>1047</v>
      </c>
      <c r="AF35" s="52">
        <v>121</v>
      </c>
      <c r="AG35" s="497">
        <v>1184</v>
      </c>
      <c r="AH35" s="52">
        <v>130</v>
      </c>
      <c r="AI35" s="52">
        <v>261</v>
      </c>
      <c r="AJ35" s="52">
        <v>69</v>
      </c>
      <c r="AK35" s="52">
        <v>679</v>
      </c>
      <c r="AL35" s="497">
        <v>788</v>
      </c>
      <c r="AM35" s="52">
        <v>7</v>
      </c>
      <c r="AN35" s="52">
        <v>151</v>
      </c>
      <c r="AO35" s="169">
        <v>216814</v>
      </c>
      <c r="AP35" s="52">
        <v>388</v>
      </c>
      <c r="AQ35" s="170">
        <v>2949</v>
      </c>
      <c r="AR35" s="52">
        <v>25</v>
      </c>
      <c r="AS35" s="52">
        <v>269</v>
      </c>
      <c r="AT35" s="52">
        <v>7164</v>
      </c>
      <c r="AU35" s="52">
        <v>-3437</v>
      </c>
      <c r="AV35" s="171">
        <v>7358</v>
      </c>
      <c r="AW35" s="172">
        <v>224172</v>
      </c>
      <c r="AX35" s="171">
        <v>336715</v>
      </c>
      <c r="AY35" s="171">
        <v>344073</v>
      </c>
      <c r="AZ35" s="171">
        <v>560887</v>
      </c>
      <c r="BA35" s="172">
        <v>-205880</v>
      </c>
      <c r="BB35" s="173">
        <v>138193</v>
      </c>
      <c r="BC35" s="174">
        <v>355007</v>
      </c>
      <c r="BD35" s="84"/>
      <c r="BE35" s="175">
        <f t="shared" si="1"/>
        <v>0.91840194136645081</v>
      </c>
      <c r="BF35" s="614">
        <f t="shared" si="2"/>
        <v>8.1598058633549186E-2</v>
      </c>
      <c r="BH35" s="614">
        <f t="shared" si="0"/>
        <v>8.8365137091813144E-4</v>
      </c>
    </row>
    <row r="36" spans="2:60" ht="13" customHeight="1">
      <c r="B36" s="99" t="s">
        <v>90</v>
      </c>
      <c r="C36" s="485" t="s">
        <v>490</v>
      </c>
      <c r="D36" s="52">
        <v>0</v>
      </c>
      <c r="E36" s="52">
        <v>5</v>
      </c>
      <c r="F36" s="52">
        <v>0</v>
      </c>
      <c r="G36" s="52">
        <v>0</v>
      </c>
      <c r="H36" s="52">
        <v>37</v>
      </c>
      <c r="I36" s="496">
        <v>6</v>
      </c>
      <c r="J36" s="52">
        <v>0</v>
      </c>
      <c r="K36" s="52">
        <v>249</v>
      </c>
      <c r="L36" s="52">
        <v>588</v>
      </c>
      <c r="M36" s="497">
        <v>120</v>
      </c>
      <c r="N36" s="52">
        <v>1</v>
      </c>
      <c r="O36" s="52">
        <v>246</v>
      </c>
      <c r="P36" s="52">
        <v>160818</v>
      </c>
      <c r="Q36" s="52">
        <v>27251</v>
      </c>
      <c r="R36" s="52">
        <v>3300</v>
      </c>
      <c r="S36" s="496">
        <v>651</v>
      </c>
      <c r="T36" s="52">
        <v>25511</v>
      </c>
      <c r="U36" s="52">
        <v>57</v>
      </c>
      <c r="V36" s="52">
        <v>7594</v>
      </c>
      <c r="W36" s="497">
        <v>66</v>
      </c>
      <c r="X36" s="52">
        <v>3582</v>
      </c>
      <c r="Y36" s="52">
        <v>0</v>
      </c>
      <c r="Z36" s="52">
        <v>810</v>
      </c>
      <c r="AA36" s="52">
        <v>0</v>
      </c>
      <c r="AB36" s="52">
        <v>2</v>
      </c>
      <c r="AC36" s="496">
        <v>0</v>
      </c>
      <c r="AD36" s="52">
        <v>0</v>
      </c>
      <c r="AE36" s="52">
        <v>48</v>
      </c>
      <c r="AF36" s="52">
        <v>0</v>
      </c>
      <c r="AG36" s="497">
        <v>89</v>
      </c>
      <c r="AH36" s="52">
        <v>0</v>
      </c>
      <c r="AI36" s="52">
        <v>0</v>
      </c>
      <c r="AJ36" s="52">
        <v>0</v>
      </c>
      <c r="AK36" s="52">
        <v>4933</v>
      </c>
      <c r="AL36" s="497">
        <v>3</v>
      </c>
      <c r="AM36" s="52">
        <v>0</v>
      </c>
      <c r="AN36" s="52">
        <v>0</v>
      </c>
      <c r="AO36" s="169">
        <v>235967</v>
      </c>
      <c r="AP36" s="52">
        <v>0</v>
      </c>
      <c r="AQ36" s="170">
        <v>144</v>
      </c>
      <c r="AR36" s="52">
        <v>0</v>
      </c>
      <c r="AS36" s="52">
        <v>3174</v>
      </c>
      <c r="AT36" s="52">
        <v>85505</v>
      </c>
      <c r="AU36" s="52">
        <v>1591</v>
      </c>
      <c r="AV36" s="171">
        <v>90414</v>
      </c>
      <c r="AW36" s="172">
        <v>326381</v>
      </c>
      <c r="AX36" s="171">
        <v>799623</v>
      </c>
      <c r="AY36" s="171">
        <v>890037</v>
      </c>
      <c r="AZ36" s="171">
        <v>1126004</v>
      </c>
      <c r="BA36" s="172">
        <v>-286857</v>
      </c>
      <c r="BB36" s="173">
        <v>603180</v>
      </c>
      <c r="BC36" s="174">
        <v>839147</v>
      </c>
      <c r="BD36" s="84"/>
      <c r="BE36" s="175">
        <f t="shared" si="1"/>
        <v>0.87890226453132991</v>
      </c>
      <c r="BF36" s="614">
        <f t="shared" si="2"/>
        <v>0.12109773546867009</v>
      </c>
      <c r="BH36" s="614">
        <f t="shared" si="0"/>
        <v>4.3148795324588313E-5</v>
      </c>
    </row>
    <row r="37" spans="2:60" ht="13" customHeight="1">
      <c r="B37" s="99" t="s">
        <v>91</v>
      </c>
      <c r="C37" s="485" t="s">
        <v>491</v>
      </c>
      <c r="D37" s="52">
        <v>0</v>
      </c>
      <c r="E37" s="52">
        <v>1</v>
      </c>
      <c r="F37" s="52">
        <v>0</v>
      </c>
      <c r="G37" s="52">
        <v>0</v>
      </c>
      <c r="H37" s="52">
        <v>34</v>
      </c>
      <c r="I37" s="496">
        <v>0</v>
      </c>
      <c r="J37" s="52">
        <v>0</v>
      </c>
      <c r="K37" s="52">
        <v>1935</v>
      </c>
      <c r="L37" s="52">
        <v>337</v>
      </c>
      <c r="M37" s="497">
        <v>137</v>
      </c>
      <c r="N37" s="52">
        <v>38</v>
      </c>
      <c r="O37" s="52">
        <v>141</v>
      </c>
      <c r="P37" s="52">
        <v>5338</v>
      </c>
      <c r="Q37" s="52">
        <v>116798</v>
      </c>
      <c r="R37" s="52">
        <v>428</v>
      </c>
      <c r="S37" s="496">
        <v>855</v>
      </c>
      <c r="T37" s="52">
        <v>1285</v>
      </c>
      <c r="U37" s="52">
        <v>37</v>
      </c>
      <c r="V37" s="52">
        <v>837</v>
      </c>
      <c r="W37" s="497">
        <v>17</v>
      </c>
      <c r="X37" s="52">
        <v>37</v>
      </c>
      <c r="Y37" s="52">
        <v>1</v>
      </c>
      <c r="Z37" s="52">
        <v>21</v>
      </c>
      <c r="AA37" s="52">
        <v>0</v>
      </c>
      <c r="AB37" s="52">
        <v>1</v>
      </c>
      <c r="AC37" s="496">
        <v>0</v>
      </c>
      <c r="AD37" s="52">
        <v>0</v>
      </c>
      <c r="AE37" s="52">
        <v>22</v>
      </c>
      <c r="AF37" s="52">
        <v>1</v>
      </c>
      <c r="AG37" s="497">
        <v>7</v>
      </c>
      <c r="AH37" s="52">
        <v>0</v>
      </c>
      <c r="AI37" s="52">
        <v>0</v>
      </c>
      <c r="AJ37" s="52">
        <v>0</v>
      </c>
      <c r="AK37" s="52">
        <v>7780</v>
      </c>
      <c r="AL37" s="497">
        <v>2</v>
      </c>
      <c r="AM37" s="52">
        <v>0</v>
      </c>
      <c r="AN37" s="52">
        <v>0</v>
      </c>
      <c r="AO37" s="169">
        <v>136090</v>
      </c>
      <c r="AP37" s="52">
        <v>0</v>
      </c>
      <c r="AQ37" s="170">
        <v>33</v>
      </c>
      <c r="AR37" s="52">
        <v>0</v>
      </c>
      <c r="AS37" s="52">
        <v>647</v>
      </c>
      <c r="AT37" s="52">
        <v>226779</v>
      </c>
      <c r="AU37" s="52">
        <v>-21539</v>
      </c>
      <c r="AV37" s="171">
        <v>205920</v>
      </c>
      <c r="AW37" s="172">
        <v>342010</v>
      </c>
      <c r="AX37" s="171">
        <v>577792</v>
      </c>
      <c r="AY37" s="171">
        <v>783712</v>
      </c>
      <c r="AZ37" s="171">
        <v>919802</v>
      </c>
      <c r="BA37" s="172">
        <v>-323674</v>
      </c>
      <c r="BB37" s="173">
        <v>460038</v>
      </c>
      <c r="BC37" s="174">
        <v>596128</v>
      </c>
      <c r="BD37" s="84"/>
      <c r="BE37" s="175">
        <f t="shared" si="1"/>
        <v>0.94638753252828867</v>
      </c>
      <c r="BF37" s="614">
        <f t="shared" si="2"/>
        <v>5.3612467471711334E-2</v>
      </c>
      <c r="BH37" s="614">
        <f t="shared" si="0"/>
        <v>9.8882655952181538E-6</v>
      </c>
    </row>
    <row r="38" spans="2:60" ht="13" customHeight="1">
      <c r="B38" s="101" t="s">
        <v>92</v>
      </c>
      <c r="C38" s="487" t="s">
        <v>492</v>
      </c>
      <c r="D38" s="176">
        <v>1</v>
      </c>
      <c r="E38" s="176">
        <v>0</v>
      </c>
      <c r="F38" s="176">
        <v>0</v>
      </c>
      <c r="G38" s="176">
        <v>0</v>
      </c>
      <c r="H38" s="176">
        <v>0</v>
      </c>
      <c r="I38" s="498">
        <v>0</v>
      </c>
      <c r="J38" s="176">
        <v>0</v>
      </c>
      <c r="K38" s="176">
        <v>0</v>
      </c>
      <c r="L38" s="176">
        <v>0</v>
      </c>
      <c r="M38" s="499">
        <v>0</v>
      </c>
      <c r="N38" s="176">
        <v>0</v>
      </c>
      <c r="O38" s="176">
        <v>5</v>
      </c>
      <c r="P38" s="176">
        <v>2769</v>
      </c>
      <c r="Q38" s="176">
        <v>2707</v>
      </c>
      <c r="R38" s="176">
        <v>11537</v>
      </c>
      <c r="S38" s="498">
        <v>19</v>
      </c>
      <c r="T38" s="176">
        <v>106</v>
      </c>
      <c r="U38" s="176">
        <v>67</v>
      </c>
      <c r="V38" s="176">
        <v>199</v>
      </c>
      <c r="W38" s="499">
        <v>10</v>
      </c>
      <c r="X38" s="176">
        <v>100</v>
      </c>
      <c r="Y38" s="176">
        <v>0</v>
      </c>
      <c r="Z38" s="176">
        <v>8</v>
      </c>
      <c r="AA38" s="176">
        <v>2</v>
      </c>
      <c r="AB38" s="176">
        <v>312</v>
      </c>
      <c r="AC38" s="498">
        <v>3</v>
      </c>
      <c r="AD38" s="176">
        <v>0</v>
      </c>
      <c r="AE38" s="176">
        <v>8</v>
      </c>
      <c r="AF38" s="176">
        <v>7</v>
      </c>
      <c r="AG38" s="499">
        <v>1016</v>
      </c>
      <c r="AH38" s="176">
        <v>0</v>
      </c>
      <c r="AI38" s="176">
        <v>7457</v>
      </c>
      <c r="AJ38" s="176">
        <v>0</v>
      </c>
      <c r="AK38" s="176">
        <v>2319</v>
      </c>
      <c r="AL38" s="499">
        <v>138</v>
      </c>
      <c r="AM38" s="176">
        <v>394</v>
      </c>
      <c r="AN38" s="176">
        <v>0</v>
      </c>
      <c r="AO38" s="177">
        <v>29184</v>
      </c>
      <c r="AP38" s="176">
        <v>29</v>
      </c>
      <c r="AQ38" s="178">
        <v>680</v>
      </c>
      <c r="AR38" s="176">
        <v>5</v>
      </c>
      <c r="AS38" s="176">
        <v>3722</v>
      </c>
      <c r="AT38" s="176">
        <v>36192</v>
      </c>
      <c r="AU38" s="176">
        <v>-5159</v>
      </c>
      <c r="AV38" s="179">
        <v>35469</v>
      </c>
      <c r="AW38" s="180">
        <v>64653</v>
      </c>
      <c r="AX38" s="179">
        <v>191033</v>
      </c>
      <c r="AY38" s="179">
        <v>226502</v>
      </c>
      <c r="AZ38" s="179">
        <v>255686</v>
      </c>
      <c r="BA38" s="180">
        <v>-53956</v>
      </c>
      <c r="BB38" s="181">
        <v>172546</v>
      </c>
      <c r="BC38" s="182">
        <v>201730</v>
      </c>
      <c r="BD38" s="84"/>
      <c r="BE38" s="820">
        <f t="shared" si="1"/>
        <v>0.83454750746291739</v>
      </c>
      <c r="BF38" s="614">
        <f t="shared" si="2"/>
        <v>0.16545249253708261</v>
      </c>
      <c r="BH38" s="614">
        <f t="shared" si="0"/>
        <v>2.0375820014388924E-4</v>
      </c>
    </row>
    <row r="39" spans="2:60" ht="13" customHeight="1">
      <c r="B39" s="99" t="s">
        <v>93</v>
      </c>
      <c r="C39" s="485" t="s">
        <v>260</v>
      </c>
      <c r="D39" s="52">
        <v>0</v>
      </c>
      <c r="E39" s="52">
        <v>0</v>
      </c>
      <c r="F39" s="52">
        <v>0</v>
      </c>
      <c r="G39" s="52">
        <v>0</v>
      </c>
      <c r="H39" s="52">
        <v>2</v>
      </c>
      <c r="I39" s="496">
        <v>4</v>
      </c>
      <c r="J39" s="52">
        <v>0</v>
      </c>
      <c r="K39" s="52">
        <v>0</v>
      </c>
      <c r="L39" s="52">
        <v>0</v>
      </c>
      <c r="M39" s="497">
        <v>0</v>
      </c>
      <c r="N39" s="52">
        <v>53</v>
      </c>
      <c r="O39" s="52">
        <v>470</v>
      </c>
      <c r="P39" s="52">
        <v>15034</v>
      </c>
      <c r="Q39" s="52">
        <v>8105</v>
      </c>
      <c r="R39" s="52">
        <v>24514</v>
      </c>
      <c r="S39" s="496">
        <v>103934</v>
      </c>
      <c r="T39" s="52">
        <v>144410</v>
      </c>
      <c r="U39" s="52">
        <v>13113</v>
      </c>
      <c r="V39" s="52">
        <v>9719</v>
      </c>
      <c r="W39" s="497">
        <v>1538</v>
      </c>
      <c r="X39" s="52">
        <v>211</v>
      </c>
      <c r="Y39" s="52">
        <v>0</v>
      </c>
      <c r="Z39" s="52">
        <v>2</v>
      </c>
      <c r="AA39" s="52">
        <v>0</v>
      </c>
      <c r="AB39" s="52">
        <v>18</v>
      </c>
      <c r="AC39" s="496">
        <v>10</v>
      </c>
      <c r="AD39" s="52">
        <v>0</v>
      </c>
      <c r="AE39" s="52">
        <v>1</v>
      </c>
      <c r="AF39" s="52">
        <v>71</v>
      </c>
      <c r="AG39" s="497">
        <v>506</v>
      </c>
      <c r="AH39" s="52">
        <v>832</v>
      </c>
      <c r="AI39" s="52">
        <v>1</v>
      </c>
      <c r="AJ39" s="52">
        <v>0</v>
      </c>
      <c r="AK39" s="52">
        <v>7943</v>
      </c>
      <c r="AL39" s="497">
        <v>4</v>
      </c>
      <c r="AM39" s="52">
        <v>538</v>
      </c>
      <c r="AN39" s="52">
        <v>0</v>
      </c>
      <c r="AO39" s="169">
        <v>331033</v>
      </c>
      <c r="AP39" s="52">
        <v>5</v>
      </c>
      <c r="AQ39" s="170">
        <v>315</v>
      </c>
      <c r="AR39" s="52">
        <v>0</v>
      </c>
      <c r="AS39" s="52">
        <v>0</v>
      </c>
      <c r="AT39" s="52">
        <v>0</v>
      </c>
      <c r="AU39" s="52">
        <v>-2614</v>
      </c>
      <c r="AV39" s="171">
        <v>-2294</v>
      </c>
      <c r="AW39" s="172">
        <v>328739</v>
      </c>
      <c r="AX39" s="171">
        <v>292848</v>
      </c>
      <c r="AY39" s="171">
        <v>290554</v>
      </c>
      <c r="AZ39" s="171">
        <v>621587</v>
      </c>
      <c r="BA39" s="172">
        <v>-290810</v>
      </c>
      <c r="BB39" s="173">
        <v>-256</v>
      </c>
      <c r="BC39" s="174">
        <v>330777</v>
      </c>
      <c r="BD39" s="84"/>
      <c r="BE39" s="821">
        <f t="shared" si="1"/>
        <v>0.88462275543820479</v>
      </c>
      <c r="BF39" s="615">
        <f t="shared" si="2"/>
        <v>0.11537724456179521</v>
      </c>
      <c r="BH39" s="615">
        <f t="shared" si="0"/>
        <v>9.4387989772536936E-5</v>
      </c>
    </row>
    <row r="40" spans="2:60" ht="13" customHeight="1">
      <c r="B40" s="99" t="s">
        <v>94</v>
      </c>
      <c r="C40" s="485" t="s">
        <v>76</v>
      </c>
      <c r="D40" s="52">
        <v>0</v>
      </c>
      <c r="E40" s="52">
        <v>3</v>
      </c>
      <c r="F40" s="52">
        <v>0</v>
      </c>
      <c r="G40" s="52">
        <v>0</v>
      </c>
      <c r="H40" s="52">
        <v>23</v>
      </c>
      <c r="I40" s="496">
        <v>4</v>
      </c>
      <c r="J40" s="52">
        <v>0</v>
      </c>
      <c r="K40" s="52">
        <v>21</v>
      </c>
      <c r="L40" s="52">
        <v>1</v>
      </c>
      <c r="M40" s="497">
        <v>0</v>
      </c>
      <c r="N40" s="52">
        <v>6</v>
      </c>
      <c r="O40" s="52">
        <v>217</v>
      </c>
      <c r="P40" s="52">
        <v>24310</v>
      </c>
      <c r="Q40" s="52">
        <v>13266</v>
      </c>
      <c r="R40" s="52">
        <v>4325</v>
      </c>
      <c r="S40" s="496">
        <v>2863</v>
      </c>
      <c r="T40" s="52">
        <v>77340</v>
      </c>
      <c r="U40" s="52">
        <v>518</v>
      </c>
      <c r="V40" s="52">
        <v>47257</v>
      </c>
      <c r="W40" s="497">
        <v>162</v>
      </c>
      <c r="X40" s="52">
        <v>4538</v>
      </c>
      <c r="Y40" s="52">
        <v>0</v>
      </c>
      <c r="Z40" s="52">
        <v>18</v>
      </c>
      <c r="AA40" s="52">
        <v>0</v>
      </c>
      <c r="AB40" s="52">
        <v>98</v>
      </c>
      <c r="AC40" s="496">
        <v>1</v>
      </c>
      <c r="AD40" s="52">
        <v>8</v>
      </c>
      <c r="AE40" s="52">
        <v>54</v>
      </c>
      <c r="AF40" s="52">
        <v>13</v>
      </c>
      <c r="AG40" s="497">
        <v>517</v>
      </c>
      <c r="AH40" s="52">
        <v>311</v>
      </c>
      <c r="AI40" s="52">
        <v>39</v>
      </c>
      <c r="AJ40" s="52">
        <v>0</v>
      </c>
      <c r="AK40" s="52">
        <v>3540</v>
      </c>
      <c r="AL40" s="497">
        <v>58</v>
      </c>
      <c r="AM40" s="52">
        <v>0</v>
      </c>
      <c r="AN40" s="52">
        <v>12</v>
      </c>
      <c r="AO40" s="169">
        <v>179523</v>
      </c>
      <c r="AP40" s="52">
        <v>885</v>
      </c>
      <c r="AQ40" s="170">
        <v>35325</v>
      </c>
      <c r="AR40" s="52">
        <v>0</v>
      </c>
      <c r="AS40" s="52">
        <v>5078</v>
      </c>
      <c r="AT40" s="52">
        <v>80014</v>
      </c>
      <c r="AU40" s="52">
        <v>-10128</v>
      </c>
      <c r="AV40" s="171">
        <v>111174</v>
      </c>
      <c r="AW40" s="172">
        <v>290697</v>
      </c>
      <c r="AX40" s="171">
        <v>751465</v>
      </c>
      <c r="AY40" s="171">
        <v>862639</v>
      </c>
      <c r="AZ40" s="171">
        <v>1042162</v>
      </c>
      <c r="BA40" s="172">
        <v>-281418</v>
      </c>
      <c r="BB40" s="173">
        <v>581221</v>
      </c>
      <c r="BC40" s="174">
        <v>760744</v>
      </c>
      <c r="BD40" s="84"/>
      <c r="BE40" s="820">
        <f t="shared" si="1"/>
        <v>0.96808016594598501</v>
      </c>
      <c r="BF40" s="614">
        <f t="shared" si="2"/>
        <v>3.1919834054014995E-2</v>
      </c>
      <c r="BH40" s="614">
        <f t="shared" si="0"/>
        <v>1.058493885306307E-2</v>
      </c>
    </row>
    <row r="41" spans="2:60" ht="13" customHeight="1">
      <c r="B41" s="99" t="s">
        <v>95</v>
      </c>
      <c r="C41" s="485" t="s">
        <v>535</v>
      </c>
      <c r="D41" s="52">
        <v>0</v>
      </c>
      <c r="E41" s="52">
        <v>0</v>
      </c>
      <c r="F41" s="52">
        <v>4</v>
      </c>
      <c r="G41" s="52">
        <v>0</v>
      </c>
      <c r="H41" s="52">
        <v>0</v>
      </c>
      <c r="I41" s="496">
        <v>39</v>
      </c>
      <c r="J41" s="52">
        <v>0</v>
      </c>
      <c r="K41" s="52">
        <v>7</v>
      </c>
      <c r="L41" s="52">
        <v>0</v>
      </c>
      <c r="M41" s="497">
        <v>0</v>
      </c>
      <c r="N41" s="52">
        <v>0</v>
      </c>
      <c r="O41" s="52">
        <v>16</v>
      </c>
      <c r="P41" s="52">
        <v>2704</v>
      </c>
      <c r="Q41" s="52">
        <v>92</v>
      </c>
      <c r="R41" s="52">
        <v>0</v>
      </c>
      <c r="S41" s="496">
        <v>7</v>
      </c>
      <c r="T41" s="52">
        <v>12</v>
      </c>
      <c r="U41" s="52">
        <v>2085</v>
      </c>
      <c r="V41" s="52">
        <v>6439</v>
      </c>
      <c r="W41" s="497">
        <v>3</v>
      </c>
      <c r="X41" s="52">
        <v>872</v>
      </c>
      <c r="Y41" s="52">
        <v>0</v>
      </c>
      <c r="Z41" s="52">
        <v>0</v>
      </c>
      <c r="AA41" s="52">
        <v>3</v>
      </c>
      <c r="AB41" s="52">
        <v>109</v>
      </c>
      <c r="AC41" s="496">
        <v>26</v>
      </c>
      <c r="AD41" s="52">
        <v>26</v>
      </c>
      <c r="AE41" s="52">
        <v>33</v>
      </c>
      <c r="AF41" s="52">
        <v>13</v>
      </c>
      <c r="AG41" s="497">
        <v>516</v>
      </c>
      <c r="AH41" s="52">
        <v>74</v>
      </c>
      <c r="AI41" s="52">
        <v>11</v>
      </c>
      <c r="AJ41" s="52">
        <v>2</v>
      </c>
      <c r="AK41" s="52">
        <v>559</v>
      </c>
      <c r="AL41" s="497">
        <v>21</v>
      </c>
      <c r="AM41" s="52">
        <v>0</v>
      </c>
      <c r="AN41" s="52">
        <v>0</v>
      </c>
      <c r="AO41" s="169">
        <v>13673</v>
      </c>
      <c r="AP41" s="52">
        <v>446</v>
      </c>
      <c r="AQ41" s="170">
        <v>39864</v>
      </c>
      <c r="AR41" s="52">
        <v>0</v>
      </c>
      <c r="AS41" s="52">
        <v>10195</v>
      </c>
      <c r="AT41" s="52">
        <v>49743</v>
      </c>
      <c r="AU41" s="52">
        <v>-46</v>
      </c>
      <c r="AV41" s="171">
        <v>100202</v>
      </c>
      <c r="AW41" s="172">
        <v>113875</v>
      </c>
      <c r="AX41" s="171">
        <v>40535</v>
      </c>
      <c r="AY41" s="171">
        <v>140737</v>
      </c>
      <c r="AZ41" s="171">
        <v>154410</v>
      </c>
      <c r="BA41" s="172">
        <v>-113521</v>
      </c>
      <c r="BB41" s="173">
        <v>27216</v>
      </c>
      <c r="BC41" s="174">
        <v>40889</v>
      </c>
      <c r="BD41" s="84"/>
      <c r="BE41" s="820">
        <f t="shared" si="1"/>
        <v>0.99689132821075743</v>
      </c>
      <c r="BF41" s="614">
        <f t="shared" si="2"/>
        <v>3.1086717892425675E-3</v>
      </c>
      <c r="BH41" s="614">
        <f t="shared" si="0"/>
        <v>1.1945024839023531E-2</v>
      </c>
    </row>
    <row r="42" spans="2:60" ht="13" customHeight="1">
      <c r="B42" s="99" t="s">
        <v>96</v>
      </c>
      <c r="C42" s="485" t="s">
        <v>77</v>
      </c>
      <c r="D42" s="52">
        <v>40</v>
      </c>
      <c r="E42" s="52">
        <v>0</v>
      </c>
      <c r="F42" s="52">
        <v>0</v>
      </c>
      <c r="G42" s="52">
        <v>0</v>
      </c>
      <c r="H42" s="52">
        <v>0</v>
      </c>
      <c r="I42" s="496">
        <v>0</v>
      </c>
      <c r="J42" s="52">
        <v>0</v>
      </c>
      <c r="K42" s="52">
        <v>0</v>
      </c>
      <c r="L42" s="52">
        <v>0</v>
      </c>
      <c r="M42" s="497">
        <v>0</v>
      </c>
      <c r="N42" s="52">
        <v>0</v>
      </c>
      <c r="O42" s="52">
        <v>0</v>
      </c>
      <c r="P42" s="52">
        <v>0</v>
      </c>
      <c r="Q42" s="52">
        <v>350</v>
      </c>
      <c r="R42" s="52">
        <v>0</v>
      </c>
      <c r="S42" s="496">
        <v>0</v>
      </c>
      <c r="T42" s="52">
        <v>0</v>
      </c>
      <c r="U42" s="52">
        <v>0</v>
      </c>
      <c r="V42" s="52">
        <v>429552</v>
      </c>
      <c r="W42" s="497">
        <v>0</v>
      </c>
      <c r="X42" s="52">
        <v>0</v>
      </c>
      <c r="Y42" s="52">
        <v>0</v>
      </c>
      <c r="Z42" s="52">
        <v>0</v>
      </c>
      <c r="AA42" s="52">
        <v>0</v>
      </c>
      <c r="AB42" s="52">
        <v>0</v>
      </c>
      <c r="AC42" s="496">
        <v>0</v>
      </c>
      <c r="AD42" s="52">
        <v>0</v>
      </c>
      <c r="AE42" s="52">
        <v>2735</v>
      </c>
      <c r="AF42" s="52">
        <v>0</v>
      </c>
      <c r="AG42" s="497">
        <v>2215</v>
      </c>
      <c r="AH42" s="52">
        <v>53</v>
      </c>
      <c r="AI42" s="52">
        <v>0</v>
      </c>
      <c r="AJ42" s="52">
        <v>0</v>
      </c>
      <c r="AK42" s="52">
        <v>12116</v>
      </c>
      <c r="AL42" s="497">
        <v>10</v>
      </c>
      <c r="AM42" s="52">
        <v>0</v>
      </c>
      <c r="AN42" s="52">
        <v>0</v>
      </c>
      <c r="AO42" s="169">
        <v>447071</v>
      </c>
      <c r="AP42" s="52">
        <v>0</v>
      </c>
      <c r="AQ42" s="170">
        <v>171578</v>
      </c>
      <c r="AR42" s="52">
        <v>0</v>
      </c>
      <c r="AS42" s="52">
        <v>6160</v>
      </c>
      <c r="AT42" s="52">
        <v>56162</v>
      </c>
      <c r="AU42" s="52">
        <v>-2997</v>
      </c>
      <c r="AV42" s="171">
        <v>230903</v>
      </c>
      <c r="AW42" s="172">
        <v>677974</v>
      </c>
      <c r="AX42" s="171">
        <v>975105</v>
      </c>
      <c r="AY42" s="171">
        <v>1206008</v>
      </c>
      <c r="AZ42" s="171">
        <v>1653079</v>
      </c>
      <c r="BA42" s="172">
        <v>-632656</v>
      </c>
      <c r="BB42" s="173">
        <v>573352</v>
      </c>
      <c r="BC42" s="174">
        <v>1020423</v>
      </c>
      <c r="BD42" s="84"/>
      <c r="BE42" s="820">
        <f t="shared" si="1"/>
        <v>0.93315672872411037</v>
      </c>
      <c r="BF42" s="614">
        <f t="shared" si="2"/>
        <v>6.6843271275889626E-2</v>
      </c>
      <c r="BH42" s="614">
        <f t="shared" si="0"/>
        <v>5.1412388918070928E-2</v>
      </c>
    </row>
    <row r="43" spans="2:60" ht="13" customHeight="1">
      <c r="B43" s="99" t="s">
        <v>97</v>
      </c>
      <c r="C43" s="485" t="s">
        <v>46</v>
      </c>
      <c r="D43" s="52">
        <v>92</v>
      </c>
      <c r="E43" s="52">
        <v>7</v>
      </c>
      <c r="F43" s="52">
        <v>2624</v>
      </c>
      <c r="G43" s="52">
        <v>828</v>
      </c>
      <c r="H43" s="52">
        <v>1961</v>
      </c>
      <c r="I43" s="496">
        <v>2591</v>
      </c>
      <c r="J43" s="52">
        <v>10</v>
      </c>
      <c r="K43" s="52">
        <v>3383</v>
      </c>
      <c r="L43" s="52">
        <v>3611</v>
      </c>
      <c r="M43" s="497">
        <v>823</v>
      </c>
      <c r="N43" s="52">
        <v>5154</v>
      </c>
      <c r="O43" s="52">
        <v>479</v>
      </c>
      <c r="P43" s="52">
        <v>749</v>
      </c>
      <c r="Q43" s="52">
        <v>1675</v>
      </c>
      <c r="R43" s="52">
        <v>795</v>
      </c>
      <c r="S43" s="496">
        <v>862</v>
      </c>
      <c r="T43" s="52">
        <v>6087</v>
      </c>
      <c r="U43" s="52">
        <v>81</v>
      </c>
      <c r="V43" s="52">
        <v>1157</v>
      </c>
      <c r="W43" s="497">
        <v>6597</v>
      </c>
      <c r="X43" s="52">
        <v>1832</v>
      </c>
      <c r="Y43" s="52">
        <v>563</v>
      </c>
      <c r="Z43" s="52">
        <v>231</v>
      </c>
      <c r="AA43" s="52">
        <v>509</v>
      </c>
      <c r="AB43" s="52">
        <v>3445</v>
      </c>
      <c r="AC43" s="496">
        <v>3789</v>
      </c>
      <c r="AD43" s="52">
        <v>27</v>
      </c>
      <c r="AE43" s="52">
        <v>798</v>
      </c>
      <c r="AF43" s="52">
        <v>2494</v>
      </c>
      <c r="AG43" s="497">
        <v>2500</v>
      </c>
      <c r="AH43" s="52">
        <v>11200</v>
      </c>
      <c r="AI43" s="52">
        <v>2363</v>
      </c>
      <c r="AJ43" s="52">
        <v>1070</v>
      </c>
      <c r="AK43" s="52">
        <v>1996</v>
      </c>
      <c r="AL43" s="497">
        <v>1950</v>
      </c>
      <c r="AM43" s="52">
        <v>2166</v>
      </c>
      <c r="AN43" s="52">
        <v>36</v>
      </c>
      <c r="AO43" s="169">
        <v>76535</v>
      </c>
      <c r="AP43" s="52">
        <v>2585</v>
      </c>
      <c r="AQ43" s="170">
        <v>29566</v>
      </c>
      <c r="AR43" s="52">
        <v>0</v>
      </c>
      <c r="AS43" s="52">
        <v>995</v>
      </c>
      <c r="AT43" s="52">
        <v>17902</v>
      </c>
      <c r="AU43" s="52">
        <v>-1212</v>
      </c>
      <c r="AV43" s="171">
        <v>49836</v>
      </c>
      <c r="AW43" s="172">
        <v>126371</v>
      </c>
      <c r="AX43" s="171">
        <v>105987</v>
      </c>
      <c r="AY43" s="171">
        <v>155823</v>
      </c>
      <c r="AZ43" s="171">
        <v>232358</v>
      </c>
      <c r="BA43" s="172">
        <v>-86541</v>
      </c>
      <c r="BB43" s="173">
        <v>69282</v>
      </c>
      <c r="BC43" s="174">
        <v>145817</v>
      </c>
      <c r="BD43" s="84"/>
      <c r="BE43" s="822">
        <f t="shared" si="1"/>
        <v>0.68481692793441529</v>
      </c>
      <c r="BF43" s="616">
        <f t="shared" si="2"/>
        <v>0.31518307206558471</v>
      </c>
      <c r="BH43" s="616">
        <f t="shared" si="0"/>
        <v>8.8592866844915148E-3</v>
      </c>
    </row>
    <row r="44" spans="2:60" ht="13" customHeight="1">
      <c r="B44" s="100" t="s">
        <v>98</v>
      </c>
      <c r="C44" s="486" t="s">
        <v>48</v>
      </c>
      <c r="D44" s="183">
        <v>244</v>
      </c>
      <c r="E44" s="183">
        <v>4</v>
      </c>
      <c r="F44" s="183">
        <v>227</v>
      </c>
      <c r="G44" s="183">
        <v>521</v>
      </c>
      <c r="H44" s="183">
        <v>1024</v>
      </c>
      <c r="I44" s="500">
        <v>2116</v>
      </c>
      <c r="J44" s="183">
        <v>61</v>
      </c>
      <c r="K44" s="183">
        <v>3275</v>
      </c>
      <c r="L44" s="183">
        <v>2099</v>
      </c>
      <c r="M44" s="501">
        <v>524</v>
      </c>
      <c r="N44" s="183">
        <v>639</v>
      </c>
      <c r="O44" s="183">
        <v>2432</v>
      </c>
      <c r="P44" s="183">
        <v>1991</v>
      </c>
      <c r="Q44" s="183">
        <v>1525</v>
      </c>
      <c r="R44" s="183">
        <v>430</v>
      </c>
      <c r="S44" s="500">
        <v>1631</v>
      </c>
      <c r="T44" s="183">
        <v>2085</v>
      </c>
      <c r="U44" s="183">
        <v>105</v>
      </c>
      <c r="V44" s="183">
        <v>800</v>
      </c>
      <c r="W44" s="501">
        <v>310</v>
      </c>
      <c r="X44" s="183">
        <v>485</v>
      </c>
      <c r="Y44" s="183">
        <v>3017</v>
      </c>
      <c r="Z44" s="183">
        <v>2581</v>
      </c>
      <c r="AA44" s="183">
        <v>283</v>
      </c>
      <c r="AB44" s="183">
        <v>2201</v>
      </c>
      <c r="AC44" s="500">
        <v>953</v>
      </c>
      <c r="AD44" s="183">
        <v>10940</v>
      </c>
      <c r="AE44" s="183">
        <v>4834</v>
      </c>
      <c r="AF44" s="183">
        <v>1259</v>
      </c>
      <c r="AG44" s="501">
        <v>3337</v>
      </c>
      <c r="AH44" s="183">
        <v>3718</v>
      </c>
      <c r="AI44" s="183">
        <v>1948</v>
      </c>
      <c r="AJ44" s="183">
        <v>50</v>
      </c>
      <c r="AK44" s="183">
        <v>587</v>
      </c>
      <c r="AL44" s="501">
        <v>1618</v>
      </c>
      <c r="AM44" s="183">
        <v>0</v>
      </c>
      <c r="AN44" s="183">
        <v>725</v>
      </c>
      <c r="AO44" s="184">
        <v>60579</v>
      </c>
      <c r="AP44" s="183">
        <v>0</v>
      </c>
      <c r="AQ44" s="185">
        <v>0</v>
      </c>
      <c r="AR44" s="183">
        <v>0</v>
      </c>
      <c r="AS44" s="183">
        <v>191939</v>
      </c>
      <c r="AT44" s="183">
        <v>330190</v>
      </c>
      <c r="AU44" s="183">
        <v>0</v>
      </c>
      <c r="AV44" s="186">
        <v>522129</v>
      </c>
      <c r="AW44" s="187">
        <v>582708</v>
      </c>
      <c r="AX44" s="186">
        <v>0</v>
      </c>
      <c r="AY44" s="186">
        <v>522129</v>
      </c>
      <c r="AZ44" s="186">
        <v>582708</v>
      </c>
      <c r="BA44" s="187">
        <v>0</v>
      </c>
      <c r="BB44" s="188">
        <v>522129</v>
      </c>
      <c r="BC44" s="189">
        <v>582708</v>
      </c>
      <c r="BD44" s="84"/>
      <c r="BE44" s="175">
        <f t="shared" si="1"/>
        <v>0</v>
      </c>
      <c r="BF44" s="614">
        <f t="shared" si="2"/>
        <v>1</v>
      </c>
      <c r="BH44" s="614">
        <f t="shared" si="0"/>
        <v>0</v>
      </c>
    </row>
    <row r="45" spans="2:60" ht="13" customHeight="1">
      <c r="B45" s="99" t="s">
        <v>99</v>
      </c>
      <c r="C45" s="485" t="s">
        <v>493</v>
      </c>
      <c r="D45" s="52">
        <v>772</v>
      </c>
      <c r="E45" s="52">
        <v>12</v>
      </c>
      <c r="F45" s="52">
        <v>6428</v>
      </c>
      <c r="G45" s="52">
        <v>3360</v>
      </c>
      <c r="H45" s="52">
        <v>4103</v>
      </c>
      <c r="I45" s="496">
        <v>7487</v>
      </c>
      <c r="J45" s="52">
        <v>149</v>
      </c>
      <c r="K45" s="52">
        <v>18157</v>
      </c>
      <c r="L45" s="52">
        <v>12532</v>
      </c>
      <c r="M45" s="497">
        <v>3176</v>
      </c>
      <c r="N45" s="52">
        <v>5795</v>
      </c>
      <c r="O45" s="52">
        <v>5880</v>
      </c>
      <c r="P45" s="52">
        <v>11880</v>
      </c>
      <c r="Q45" s="52">
        <v>8288</v>
      </c>
      <c r="R45" s="52">
        <v>1269</v>
      </c>
      <c r="S45" s="496">
        <v>9016</v>
      </c>
      <c r="T45" s="52">
        <v>6395</v>
      </c>
      <c r="U45" s="52">
        <v>308</v>
      </c>
      <c r="V45" s="52">
        <v>9924</v>
      </c>
      <c r="W45" s="497">
        <v>3830</v>
      </c>
      <c r="X45" s="52">
        <v>1748</v>
      </c>
      <c r="Y45" s="52">
        <v>14573</v>
      </c>
      <c r="Z45" s="52">
        <v>3487</v>
      </c>
      <c r="AA45" s="52">
        <v>6583</v>
      </c>
      <c r="AB45" s="52">
        <v>18061</v>
      </c>
      <c r="AC45" s="496">
        <v>1440</v>
      </c>
      <c r="AD45" s="52">
        <v>1695</v>
      </c>
      <c r="AE45" s="52">
        <v>5550</v>
      </c>
      <c r="AF45" s="52">
        <v>1849</v>
      </c>
      <c r="AG45" s="497">
        <v>4077</v>
      </c>
      <c r="AH45" s="52">
        <v>6878</v>
      </c>
      <c r="AI45" s="52">
        <v>8262</v>
      </c>
      <c r="AJ45" s="52">
        <v>113</v>
      </c>
      <c r="AK45" s="52">
        <v>1827</v>
      </c>
      <c r="AL45" s="497">
        <v>11635</v>
      </c>
      <c r="AM45" s="52">
        <v>0</v>
      </c>
      <c r="AN45" s="52">
        <v>841</v>
      </c>
      <c r="AO45" s="169">
        <v>207380</v>
      </c>
      <c r="AP45" s="52">
        <v>74</v>
      </c>
      <c r="AQ45" s="170">
        <v>74225</v>
      </c>
      <c r="AR45" s="52">
        <v>0</v>
      </c>
      <c r="AS45" s="52">
        <v>0</v>
      </c>
      <c r="AT45" s="52">
        <v>0</v>
      </c>
      <c r="AU45" s="52">
        <v>0</v>
      </c>
      <c r="AV45" s="171">
        <v>74299</v>
      </c>
      <c r="AW45" s="172">
        <v>281679</v>
      </c>
      <c r="AX45" s="171">
        <v>126</v>
      </c>
      <c r="AY45" s="171">
        <v>74425</v>
      </c>
      <c r="AZ45" s="171">
        <v>281805</v>
      </c>
      <c r="BA45" s="172">
        <v>-160274</v>
      </c>
      <c r="BB45" s="173">
        <v>-85849</v>
      </c>
      <c r="BC45" s="174">
        <v>121531</v>
      </c>
      <c r="BD45" s="84"/>
      <c r="BE45" s="175">
        <f t="shared" si="1"/>
        <v>0.56899520376030877</v>
      </c>
      <c r="BF45" s="614">
        <f t="shared" si="2"/>
        <v>0.43100479623969123</v>
      </c>
      <c r="BH45" s="614">
        <f t="shared" si="0"/>
        <v>2.2241106478941439E-2</v>
      </c>
    </row>
    <row r="46" spans="2:60" ht="13" customHeight="1">
      <c r="B46" s="99" t="s">
        <v>100</v>
      </c>
      <c r="C46" s="485" t="s">
        <v>265</v>
      </c>
      <c r="D46" s="52">
        <v>24</v>
      </c>
      <c r="E46" s="52">
        <v>4</v>
      </c>
      <c r="F46" s="52">
        <v>797</v>
      </c>
      <c r="G46" s="52">
        <v>140</v>
      </c>
      <c r="H46" s="52">
        <v>377</v>
      </c>
      <c r="I46" s="496">
        <v>1859</v>
      </c>
      <c r="J46" s="52">
        <v>6</v>
      </c>
      <c r="K46" s="52">
        <v>430</v>
      </c>
      <c r="L46" s="52">
        <v>247</v>
      </c>
      <c r="M46" s="497">
        <v>101</v>
      </c>
      <c r="N46" s="52">
        <v>85</v>
      </c>
      <c r="O46" s="52">
        <v>194</v>
      </c>
      <c r="P46" s="52">
        <v>327</v>
      </c>
      <c r="Q46" s="52">
        <v>316</v>
      </c>
      <c r="R46" s="52">
        <v>69</v>
      </c>
      <c r="S46" s="496">
        <v>643</v>
      </c>
      <c r="T46" s="52">
        <v>313</v>
      </c>
      <c r="U46" s="52">
        <v>12</v>
      </c>
      <c r="V46" s="52">
        <v>312</v>
      </c>
      <c r="W46" s="497">
        <v>79</v>
      </c>
      <c r="X46" s="52">
        <v>519</v>
      </c>
      <c r="Y46" s="52">
        <v>144</v>
      </c>
      <c r="Z46" s="52">
        <v>3647</v>
      </c>
      <c r="AA46" s="52">
        <v>767</v>
      </c>
      <c r="AB46" s="52">
        <v>1850</v>
      </c>
      <c r="AC46" s="496">
        <v>320</v>
      </c>
      <c r="AD46" s="52">
        <v>176</v>
      </c>
      <c r="AE46" s="52">
        <v>2048</v>
      </c>
      <c r="AF46" s="52">
        <v>813</v>
      </c>
      <c r="AG46" s="497">
        <v>1476</v>
      </c>
      <c r="AH46" s="52">
        <v>4292</v>
      </c>
      <c r="AI46" s="52">
        <v>2950</v>
      </c>
      <c r="AJ46" s="52">
        <v>59</v>
      </c>
      <c r="AK46" s="52">
        <v>346</v>
      </c>
      <c r="AL46" s="497">
        <v>3068</v>
      </c>
      <c r="AM46" s="52">
        <v>0</v>
      </c>
      <c r="AN46" s="52">
        <v>40</v>
      </c>
      <c r="AO46" s="169">
        <v>28850</v>
      </c>
      <c r="AP46" s="52">
        <v>33</v>
      </c>
      <c r="AQ46" s="170">
        <v>31498</v>
      </c>
      <c r="AR46" s="52">
        <v>-1918</v>
      </c>
      <c r="AS46" s="52">
        <v>0</v>
      </c>
      <c r="AT46" s="52">
        <v>0</v>
      </c>
      <c r="AU46" s="52">
        <v>0</v>
      </c>
      <c r="AV46" s="171">
        <v>29613</v>
      </c>
      <c r="AW46" s="172">
        <v>58463</v>
      </c>
      <c r="AX46" s="171">
        <v>44</v>
      </c>
      <c r="AY46" s="171">
        <v>29657</v>
      </c>
      <c r="AZ46" s="171">
        <v>58507</v>
      </c>
      <c r="BA46" s="172">
        <v>-10</v>
      </c>
      <c r="BB46" s="173">
        <v>29647</v>
      </c>
      <c r="BC46" s="174">
        <v>58497</v>
      </c>
      <c r="BD46" s="84"/>
      <c r="BE46" s="175">
        <f t="shared" si="1"/>
        <v>1.7104835537006311E-4</v>
      </c>
      <c r="BF46" s="614">
        <f t="shared" si="2"/>
        <v>0.99982895164462993</v>
      </c>
      <c r="BH46" s="614">
        <f t="shared" si="0"/>
        <v>9.4381996884297398E-3</v>
      </c>
    </row>
    <row r="47" spans="2:60" ht="13" customHeight="1">
      <c r="B47" s="99" t="s">
        <v>101</v>
      </c>
      <c r="C47" s="485" t="s">
        <v>266</v>
      </c>
      <c r="D47" s="52">
        <v>11</v>
      </c>
      <c r="E47" s="52">
        <v>4</v>
      </c>
      <c r="F47" s="52">
        <v>590</v>
      </c>
      <c r="G47" s="52">
        <v>8</v>
      </c>
      <c r="H47" s="52">
        <v>159</v>
      </c>
      <c r="I47" s="496">
        <v>2098</v>
      </c>
      <c r="J47" s="52">
        <v>0</v>
      </c>
      <c r="K47" s="52">
        <v>72</v>
      </c>
      <c r="L47" s="52">
        <v>542</v>
      </c>
      <c r="M47" s="497">
        <v>5</v>
      </c>
      <c r="N47" s="52">
        <v>77</v>
      </c>
      <c r="O47" s="52">
        <v>46</v>
      </c>
      <c r="P47" s="52">
        <v>264</v>
      </c>
      <c r="Q47" s="52">
        <v>7</v>
      </c>
      <c r="R47" s="52">
        <v>45</v>
      </c>
      <c r="S47" s="496">
        <v>339</v>
      </c>
      <c r="T47" s="52">
        <v>180</v>
      </c>
      <c r="U47" s="52">
        <v>18</v>
      </c>
      <c r="V47" s="52">
        <v>87</v>
      </c>
      <c r="W47" s="497">
        <v>89</v>
      </c>
      <c r="X47" s="52">
        <v>1501</v>
      </c>
      <c r="Y47" s="52">
        <v>275</v>
      </c>
      <c r="Z47" s="52">
        <v>125</v>
      </c>
      <c r="AA47" s="52">
        <v>0</v>
      </c>
      <c r="AB47" s="52">
        <v>914</v>
      </c>
      <c r="AC47" s="496">
        <v>1189</v>
      </c>
      <c r="AD47" s="52">
        <v>9</v>
      </c>
      <c r="AE47" s="52">
        <v>3826</v>
      </c>
      <c r="AF47" s="52">
        <v>2448</v>
      </c>
      <c r="AG47" s="497">
        <v>13062</v>
      </c>
      <c r="AH47" s="52">
        <v>4124</v>
      </c>
      <c r="AI47" s="52">
        <v>3455</v>
      </c>
      <c r="AJ47" s="52">
        <v>2</v>
      </c>
      <c r="AK47" s="52">
        <v>661</v>
      </c>
      <c r="AL47" s="497">
        <v>7041</v>
      </c>
      <c r="AM47" s="52">
        <v>0</v>
      </c>
      <c r="AN47" s="52">
        <v>625</v>
      </c>
      <c r="AO47" s="169">
        <v>43898</v>
      </c>
      <c r="AP47" s="52">
        <v>0</v>
      </c>
      <c r="AQ47" s="170">
        <v>1440</v>
      </c>
      <c r="AR47" s="52">
        <v>9809</v>
      </c>
      <c r="AS47" s="52">
        <v>0</v>
      </c>
      <c r="AT47" s="52">
        <v>0</v>
      </c>
      <c r="AU47" s="52">
        <v>0</v>
      </c>
      <c r="AV47" s="171">
        <v>11249</v>
      </c>
      <c r="AW47" s="172">
        <v>55147</v>
      </c>
      <c r="AX47" s="171">
        <v>17471</v>
      </c>
      <c r="AY47" s="171">
        <v>28720</v>
      </c>
      <c r="AZ47" s="171">
        <v>72618</v>
      </c>
      <c r="BA47" s="172">
        <v>-86</v>
      </c>
      <c r="BB47" s="173">
        <v>28634</v>
      </c>
      <c r="BC47" s="174">
        <v>72532</v>
      </c>
      <c r="BD47" s="84"/>
      <c r="BE47" s="175">
        <f t="shared" si="1"/>
        <v>1.5594683300995521E-3</v>
      </c>
      <c r="BF47" s="614">
        <f t="shared" si="2"/>
        <v>0.99844053166990043</v>
      </c>
      <c r="BH47" s="614">
        <f t="shared" si="0"/>
        <v>4.3148795324588309E-4</v>
      </c>
    </row>
    <row r="48" spans="2:60" ht="13" customHeight="1">
      <c r="B48" s="101" t="s">
        <v>102</v>
      </c>
      <c r="C48" s="487" t="s">
        <v>52</v>
      </c>
      <c r="D48" s="176">
        <v>3555</v>
      </c>
      <c r="E48" s="176">
        <v>27</v>
      </c>
      <c r="F48" s="176">
        <v>24730</v>
      </c>
      <c r="G48" s="176">
        <v>10033</v>
      </c>
      <c r="H48" s="176">
        <v>17379</v>
      </c>
      <c r="I48" s="498">
        <v>36890</v>
      </c>
      <c r="J48" s="176">
        <v>205</v>
      </c>
      <c r="K48" s="176">
        <v>38246</v>
      </c>
      <c r="L48" s="176">
        <v>9520</v>
      </c>
      <c r="M48" s="499">
        <v>3522</v>
      </c>
      <c r="N48" s="176">
        <v>6059</v>
      </c>
      <c r="O48" s="176">
        <v>11320</v>
      </c>
      <c r="P48" s="176">
        <v>39764</v>
      </c>
      <c r="Q48" s="176">
        <v>29287</v>
      </c>
      <c r="R48" s="176">
        <v>9675</v>
      </c>
      <c r="S48" s="498">
        <v>15523</v>
      </c>
      <c r="T48" s="176">
        <v>49059</v>
      </c>
      <c r="U48" s="176">
        <v>1800</v>
      </c>
      <c r="V48" s="176">
        <v>36043</v>
      </c>
      <c r="W48" s="499">
        <v>8676</v>
      </c>
      <c r="X48" s="176">
        <v>29622</v>
      </c>
      <c r="Y48" s="176">
        <v>381</v>
      </c>
      <c r="Z48" s="176">
        <v>1256</v>
      </c>
      <c r="AA48" s="176">
        <v>1662</v>
      </c>
      <c r="AB48" s="176">
        <v>5166</v>
      </c>
      <c r="AC48" s="498">
        <v>1388</v>
      </c>
      <c r="AD48" s="176">
        <v>867</v>
      </c>
      <c r="AE48" s="176">
        <v>11428</v>
      </c>
      <c r="AF48" s="176">
        <v>1198</v>
      </c>
      <c r="AG48" s="499">
        <v>3406</v>
      </c>
      <c r="AH48" s="176">
        <v>11916</v>
      </c>
      <c r="AI48" s="176">
        <v>28681</v>
      </c>
      <c r="AJ48" s="176">
        <v>1032</v>
      </c>
      <c r="AK48" s="176">
        <v>9150</v>
      </c>
      <c r="AL48" s="499">
        <v>22374</v>
      </c>
      <c r="AM48" s="176">
        <v>4011</v>
      </c>
      <c r="AN48" s="176">
        <v>202</v>
      </c>
      <c r="AO48" s="177">
        <v>485053</v>
      </c>
      <c r="AP48" s="176">
        <v>21052</v>
      </c>
      <c r="AQ48" s="178">
        <v>586123</v>
      </c>
      <c r="AR48" s="176">
        <v>78</v>
      </c>
      <c r="AS48" s="176">
        <v>5585</v>
      </c>
      <c r="AT48" s="176">
        <v>120635</v>
      </c>
      <c r="AU48" s="176">
        <v>2686</v>
      </c>
      <c r="AV48" s="179">
        <v>736159</v>
      </c>
      <c r="AW48" s="180">
        <v>1221212</v>
      </c>
      <c r="AX48" s="179">
        <v>69951</v>
      </c>
      <c r="AY48" s="179">
        <v>806110</v>
      </c>
      <c r="AZ48" s="179">
        <v>1291163</v>
      </c>
      <c r="BA48" s="180">
        <v>-654763</v>
      </c>
      <c r="BB48" s="181">
        <v>151347</v>
      </c>
      <c r="BC48" s="182">
        <v>636400</v>
      </c>
      <c r="BD48" s="84"/>
      <c r="BE48" s="820">
        <f t="shared" si="1"/>
        <v>0.53615834105789983</v>
      </c>
      <c r="BF48" s="614">
        <f t="shared" si="2"/>
        <v>0.46384165894210017</v>
      </c>
      <c r="BH48" s="614">
        <f t="shared" si="0"/>
        <v>0.1756284816807894</v>
      </c>
    </row>
    <row r="49" spans="2:60" ht="13" customHeight="1">
      <c r="B49" s="99" t="s">
        <v>103</v>
      </c>
      <c r="C49" s="485" t="s">
        <v>494</v>
      </c>
      <c r="D49" s="52">
        <v>502</v>
      </c>
      <c r="E49" s="52">
        <v>92</v>
      </c>
      <c r="F49" s="52">
        <v>2266</v>
      </c>
      <c r="G49" s="52">
        <v>2181</v>
      </c>
      <c r="H49" s="52">
        <v>2362</v>
      </c>
      <c r="I49" s="496">
        <v>5467</v>
      </c>
      <c r="J49" s="52">
        <v>19</v>
      </c>
      <c r="K49" s="52">
        <v>3158</v>
      </c>
      <c r="L49" s="52">
        <v>3684</v>
      </c>
      <c r="M49" s="497">
        <v>825</v>
      </c>
      <c r="N49" s="52">
        <v>1456</v>
      </c>
      <c r="O49" s="52">
        <v>4874</v>
      </c>
      <c r="P49" s="52">
        <v>5864</v>
      </c>
      <c r="Q49" s="52">
        <v>5199</v>
      </c>
      <c r="R49" s="52">
        <v>2588</v>
      </c>
      <c r="S49" s="496">
        <v>2851</v>
      </c>
      <c r="T49" s="52">
        <v>7242</v>
      </c>
      <c r="U49" s="52">
        <v>441</v>
      </c>
      <c r="V49" s="52">
        <v>5347</v>
      </c>
      <c r="W49" s="497">
        <v>2897</v>
      </c>
      <c r="X49" s="52">
        <v>6377</v>
      </c>
      <c r="Y49" s="52">
        <v>2960</v>
      </c>
      <c r="Z49" s="52">
        <v>1216</v>
      </c>
      <c r="AA49" s="52">
        <v>2320</v>
      </c>
      <c r="AB49" s="52">
        <v>9390</v>
      </c>
      <c r="AC49" s="496">
        <v>21625</v>
      </c>
      <c r="AD49" s="52">
        <v>55827</v>
      </c>
      <c r="AE49" s="52">
        <v>10352</v>
      </c>
      <c r="AF49" s="52">
        <v>1762</v>
      </c>
      <c r="AG49" s="497">
        <v>5876</v>
      </c>
      <c r="AH49" s="52">
        <v>4488</v>
      </c>
      <c r="AI49" s="52">
        <v>5525</v>
      </c>
      <c r="AJ49" s="52">
        <v>689</v>
      </c>
      <c r="AK49" s="52">
        <v>4774</v>
      </c>
      <c r="AL49" s="497">
        <v>4328</v>
      </c>
      <c r="AM49" s="52">
        <v>0</v>
      </c>
      <c r="AN49" s="52">
        <v>1718</v>
      </c>
      <c r="AO49" s="169">
        <v>198542</v>
      </c>
      <c r="AP49" s="52">
        <v>4</v>
      </c>
      <c r="AQ49" s="170">
        <v>185326</v>
      </c>
      <c r="AR49" s="52">
        <v>0</v>
      </c>
      <c r="AS49" s="52">
        <v>0</v>
      </c>
      <c r="AT49" s="52">
        <v>0</v>
      </c>
      <c r="AU49" s="52">
        <v>0</v>
      </c>
      <c r="AV49" s="171">
        <v>185330</v>
      </c>
      <c r="AW49" s="172">
        <v>383872</v>
      </c>
      <c r="AX49" s="171">
        <v>12677</v>
      </c>
      <c r="AY49" s="171">
        <v>198007</v>
      </c>
      <c r="AZ49" s="171">
        <v>396549</v>
      </c>
      <c r="BA49" s="172">
        <v>-92136</v>
      </c>
      <c r="BB49" s="173">
        <v>105871</v>
      </c>
      <c r="BC49" s="174">
        <v>304413</v>
      </c>
      <c r="BD49" s="84"/>
      <c r="BE49" s="821">
        <f t="shared" si="1"/>
        <v>0.24001750583527842</v>
      </c>
      <c r="BF49" s="615">
        <f t="shared" si="2"/>
        <v>0.75998249416472152</v>
      </c>
      <c r="BH49" s="615">
        <f t="shared" si="0"/>
        <v>5.5531900293921202E-2</v>
      </c>
    </row>
    <row r="50" spans="2:60" ht="13" customHeight="1">
      <c r="B50" s="99" t="s">
        <v>104</v>
      </c>
      <c r="C50" s="485" t="s">
        <v>55</v>
      </c>
      <c r="D50" s="52">
        <v>24</v>
      </c>
      <c r="E50" s="52">
        <v>10</v>
      </c>
      <c r="F50" s="52">
        <v>1450</v>
      </c>
      <c r="G50" s="52">
        <v>552</v>
      </c>
      <c r="H50" s="52">
        <v>692</v>
      </c>
      <c r="I50" s="496">
        <v>2869</v>
      </c>
      <c r="J50" s="52">
        <v>17</v>
      </c>
      <c r="K50" s="52">
        <v>2747</v>
      </c>
      <c r="L50" s="52">
        <v>1208</v>
      </c>
      <c r="M50" s="497">
        <v>226</v>
      </c>
      <c r="N50" s="52">
        <v>331</v>
      </c>
      <c r="O50" s="52">
        <v>1587</v>
      </c>
      <c r="P50" s="52">
        <v>3404</v>
      </c>
      <c r="Q50" s="52">
        <v>1982</v>
      </c>
      <c r="R50" s="52">
        <v>518</v>
      </c>
      <c r="S50" s="496">
        <v>632</v>
      </c>
      <c r="T50" s="52">
        <v>2768</v>
      </c>
      <c r="U50" s="52">
        <v>137</v>
      </c>
      <c r="V50" s="52">
        <v>1115</v>
      </c>
      <c r="W50" s="497">
        <v>723</v>
      </c>
      <c r="X50" s="52">
        <v>3300</v>
      </c>
      <c r="Y50" s="52">
        <v>1546</v>
      </c>
      <c r="Z50" s="52">
        <v>58</v>
      </c>
      <c r="AA50" s="52">
        <v>140</v>
      </c>
      <c r="AB50" s="52">
        <v>20302</v>
      </c>
      <c r="AC50" s="496">
        <v>4547</v>
      </c>
      <c r="AD50" s="52">
        <v>28940</v>
      </c>
      <c r="AE50" s="52">
        <v>12014</v>
      </c>
      <c r="AF50" s="52">
        <v>3164</v>
      </c>
      <c r="AG50" s="497">
        <v>1283</v>
      </c>
      <c r="AH50" s="52">
        <v>6827</v>
      </c>
      <c r="AI50" s="52">
        <v>12430</v>
      </c>
      <c r="AJ50" s="52">
        <v>502</v>
      </c>
      <c r="AK50" s="52">
        <v>5346</v>
      </c>
      <c r="AL50" s="497">
        <v>12668</v>
      </c>
      <c r="AM50" s="52">
        <v>0</v>
      </c>
      <c r="AN50" s="52">
        <v>950</v>
      </c>
      <c r="AO50" s="169">
        <v>137009</v>
      </c>
      <c r="AP50" s="52">
        <v>0</v>
      </c>
      <c r="AQ50" s="170">
        <v>669901</v>
      </c>
      <c r="AR50" s="52">
        <v>0</v>
      </c>
      <c r="AS50" s="52">
        <v>0</v>
      </c>
      <c r="AT50" s="52">
        <v>11536</v>
      </c>
      <c r="AU50" s="52">
        <v>0</v>
      </c>
      <c r="AV50" s="171">
        <v>681437</v>
      </c>
      <c r="AW50" s="172">
        <v>818446</v>
      </c>
      <c r="AX50" s="171">
        <v>108</v>
      </c>
      <c r="AY50" s="171">
        <v>681545</v>
      </c>
      <c r="AZ50" s="171">
        <v>818554</v>
      </c>
      <c r="BA50" s="172">
        <v>-11837</v>
      </c>
      <c r="BB50" s="173">
        <v>669708</v>
      </c>
      <c r="BC50" s="174">
        <v>806717</v>
      </c>
      <c r="BD50" s="84"/>
      <c r="BE50" s="820">
        <f t="shared" si="1"/>
        <v>1.4462774575231598E-2</v>
      </c>
      <c r="BF50" s="614">
        <f t="shared" si="2"/>
        <v>0.9855372254247684</v>
      </c>
      <c r="BH50" s="614">
        <f t="shared" si="0"/>
        <v>0.20073209122734051</v>
      </c>
    </row>
    <row r="51" spans="2:60" ht="13" customHeight="1">
      <c r="B51" s="99" t="s">
        <v>105</v>
      </c>
      <c r="C51" s="485" t="s">
        <v>495</v>
      </c>
      <c r="D51" s="52">
        <v>3863</v>
      </c>
      <c r="E51" s="52">
        <v>502</v>
      </c>
      <c r="F51" s="52">
        <v>14627</v>
      </c>
      <c r="G51" s="52">
        <v>4069</v>
      </c>
      <c r="H51" s="52">
        <v>10165</v>
      </c>
      <c r="I51" s="496">
        <v>17201</v>
      </c>
      <c r="J51" s="52">
        <v>636</v>
      </c>
      <c r="K51" s="52">
        <v>12217</v>
      </c>
      <c r="L51" s="52">
        <v>15564</v>
      </c>
      <c r="M51" s="497">
        <v>4763</v>
      </c>
      <c r="N51" s="52">
        <v>5114</v>
      </c>
      <c r="O51" s="52">
        <v>10687</v>
      </c>
      <c r="P51" s="52">
        <v>18785</v>
      </c>
      <c r="Q51" s="52">
        <v>12479</v>
      </c>
      <c r="R51" s="52">
        <v>4673</v>
      </c>
      <c r="S51" s="496">
        <v>5439</v>
      </c>
      <c r="T51" s="52">
        <v>16183</v>
      </c>
      <c r="U51" s="52">
        <v>1028</v>
      </c>
      <c r="V51" s="52">
        <v>18362</v>
      </c>
      <c r="W51" s="497">
        <v>20699</v>
      </c>
      <c r="X51" s="52">
        <v>25552</v>
      </c>
      <c r="Y51" s="52">
        <v>2520</v>
      </c>
      <c r="Z51" s="52">
        <v>1567</v>
      </c>
      <c r="AA51" s="52">
        <v>7267</v>
      </c>
      <c r="AB51" s="52">
        <v>23682</v>
      </c>
      <c r="AC51" s="496">
        <v>9084</v>
      </c>
      <c r="AD51" s="52">
        <v>1409</v>
      </c>
      <c r="AE51" s="52">
        <v>24241</v>
      </c>
      <c r="AF51" s="52">
        <v>3917</v>
      </c>
      <c r="AG51" s="497">
        <v>12046</v>
      </c>
      <c r="AH51" s="52">
        <v>16037</v>
      </c>
      <c r="AI51" s="52">
        <v>11415</v>
      </c>
      <c r="AJ51" s="52">
        <v>1125</v>
      </c>
      <c r="AK51" s="52">
        <v>5489</v>
      </c>
      <c r="AL51" s="497">
        <v>12602</v>
      </c>
      <c r="AM51" s="52">
        <v>1033</v>
      </c>
      <c r="AN51" s="52">
        <v>2534</v>
      </c>
      <c r="AO51" s="169">
        <v>358576</v>
      </c>
      <c r="AP51" s="52">
        <v>4726</v>
      </c>
      <c r="AQ51" s="170">
        <v>143310</v>
      </c>
      <c r="AR51" s="52">
        <v>144</v>
      </c>
      <c r="AS51" s="52">
        <v>665</v>
      </c>
      <c r="AT51" s="52">
        <v>12898</v>
      </c>
      <c r="AU51" s="52">
        <v>950</v>
      </c>
      <c r="AV51" s="171">
        <v>162693</v>
      </c>
      <c r="AW51" s="172">
        <v>521269</v>
      </c>
      <c r="AX51" s="171">
        <v>49868</v>
      </c>
      <c r="AY51" s="171">
        <v>212561</v>
      </c>
      <c r="AZ51" s="171">
        <v>571137</v>
      </c>
      <c r="BA51" s="172">
        <v>-139347</v>
      </c>
      <c r="BB51" s="173">
        <v>73214</v>
      </c>
      <c r="BC51" s="174">
        <v>431790</v>
      </c>
      <c r="BD51" s="84"/>
      <c r="BE51" s="820">
        <f t="shared" si="1"/>
        <v>0.26732262996648565</v>
      </c>
      <c r="BF51" s="614">
        <f t="shared" si="2"/>
        <v>0.7326773700335143</v>
      </c>
      <c r="BH51" s="614">
        <f t="shared" si="0"/>
        <v>4.2942040680324658E-2</v>
      </c>
    </row>
    <row r="52" spans="2:60" ht="13" customHeight="1">
      <c r="B52" s="99" t="s">
        <v>106</v>
      </c>
      <c r="C52" s="485" t="s">
        <v>405</v>
      </c>
      <c r="D52" s="52">
        <v>199</v>
      </c>
      <c r="E52" s="52">
        <v>19</v>
      </c>
      <c r="F52" s="52">
        <v>2000</v>
      </c>
      <c r="G52" s="52">
        <v>472</v>
      </c>
      <c r="H52" s="52">
        <v>900</v>
      </c>
      <c r="I52" s="496">
        <v>9306</v>
      </c>
      <c r="J52" s="52">
        <v>34</v>
      </c>
      <c r="K52" s="52">
        <v>2340</v>
      </c>
      <c r="L52" s="52">
        <v>1800</v>
      </c>
      <c r="M52" s="497">
        <v>460</v>
      </c>
      <c r="N52" s="52">
        <v>388</v>
      </c>
      <c r="O52" s="52">
        <v>2431</v>
      </c>
      <c r="P52" s="52">
        <v>6723</v>
      </c>
      <c r="Q52" s="52">
        <v>7425</v>
      </c>
      <c r="R52" s="52">
        <v>1219</v>
      </c>
      <c r="S52" s="496">
        <v>2054</v>
      </c>
      <c r="T52" s="52">
        <v>5339</v>
      </c>
      <c r="U52" s="52">
        <v>1426</v>
      </c>
      <c r="V52" s="52">
        <v>2436</v>
      </c>
      <c r="W52" s="497">
        <v>855</v>
      </c>
      <c r="X52" s="52">
        <v>4902</v>
      </c>
      <c r="Y52" s="52">
        <v>1737</v>
      </c>
      <c r="Z52" s="52">
        <v>2430</v>
      </c>
      <c r="AA52" s="52">
        <v>935</v>
      </c>
      <c r="AB52" s="52">
        <v>24472</v>
      </c>
      <c r="AC52" s="496">
        <v>14623</v>
      </c>
      <c r="AD52" s="52">
        <v>1376</v>
      </c>
      <c r="AE52" s="52">
        <v>4122</v>
      </c>
      <c r="AF52" s="52">
        <v>50194</v>
      </c>
      <c r="AG52" s="497">
        <v>10515</v>
      </c>
      <c r="AH52" s="52">
        <v>21970</v>
      </c>
      <c r="AI52" s="52">
        <v>8780</v>
      </c>
      <c r="AJ52" s="52">
        <v>1852</v>
      </c>
      <c r="AK52" s="52">
        <v>11227</v>
      </c>
      <c r="AL52" s="497">
        <v>12066</v>
      </c>
      <c r="AM52" s="52">
        <v>0</v>
      </c>
      <c r="AN52" s="52">
        <v>2162</v>
      </c>
      <c r="AO52" s="169">
        <v>221189</v>
      </c>
      <c r="AP52" s="52">
        <v>2330</v>
      </c>
      <c r="AQ52" s="170">
        <v>171366</v>
      </c>
      <c r="AR52" s="52">
        <v>527</v>
      </c>
      <c r="AS52" s="52">
        <v>13313</v>
      </c>
      <c r="AT52" s="52">
        <v>115611</v>
      </c>
      <c r="AU52" s="52">
        <v>-305</v>
      </c>
      <c r="AV52" s="171">
        <v>302842</v>
      </c>
      <c r="AW52" s="172">
        <v>524031</v>
      </c>
      <c r="AX52" s="171">
        <v>17661</v>
      </c>
      <c r="AY52" s="171">
        <v>320503</v>
      </c>
      <c r="AZ52" s="171">
        <v>541692</v>
      </c>
      <c r="BA52" s="172">
        <v>-320104</v>
      </c>
      <c r="BB52" s="173">
        <v>399</v>
      </c>
      <c r="BC52" s="174">
        <v>221588</v>
      </c>
      <c r="BD52" s="84"/>
      <c r="BE52" s="820">
        <f t="shared" si="1"/>
        <v>0.61084935814865915</v>
      </c>
      <c r="BF52" s="614">
        <f t="shared" si="2"/>
        <v>0.38915064185134085</v>
      </c>
      <c r="BH52" s="614">
        <f t="shared" si="0"/>
        <v>5.1348864302731945E-2</v>
      </c>
    </row>
    <row r="53" spans="2:60" ht="13" customHeight="1">
      <c r="B53" s="101" t="s">
        <v>107</v>
      </c>
      <c r="C53" s="487" t="s">
        <v>59</v>
      </c>
      <c r="D53" s="176">
        <v>0</v>
      </c>
      <c r="E53" s="176">
        <v>0</v>
      </c>
      <c r="F53" s="176">
        <v>0</v>
      </c>
      <c r="G53" s="176">
        <v>0</v>
      </c>
      <c r="H53" s="176">
        <v>0</v>
      </c>
      <c r="I53" s="498">
        <v>0</v>
      </c>
      <c r="J53" s="176">
        <v>0</v>
      </c>
      <c r="K53" s="176">
        <v>0</v>
      </c>
      <c r="L53" s="176">
        <v>0</v>
      </c>
      <c r="M53" s="499">
        <v>0</v>
      </c>
      <c r="N53" s="176">
        <v>0</v>
      </c>
      <c r="O53" s="176">
        <v>0</v>
      </c>
      <c r="P53" s="176">
        <v>0</v>
      </c>
      <c r="Q53" s="176">
        <v>0</v>
      </c>
      <c r="R53" s="176">
        <v>0</v>
      </c>
      <c r="S53" s="498">
        <v>0</v>
      </c>
      <c r="T53" s="176">
        <v>0</v>
      </c>
      <c r="U53" s="176">
        <v>0</v>
      </c>
      <c r="V53" s="176">
        <v>0</v>
      </c>
      <c r="W53" s="499">
        <v>0</v>
      </c>
      <c r="X53" s="176">
        <v>0</v>
      </c>
      <c r="Y53" s="176">
        <v>0</v>
      </c>
      <c r="Z53" s="176">
        <v>0</v>
      </c>
      <c r="AA53" s="176">
        <v>0</v>
      </c>
      <c r="AB53" s="176">
        <v>0</v>
      </c>
      <c r="AC53" s="498">
        <v>0</v>
      </c>
      <c r="AD53" s="176">
        <v>0</v>
      </c>
      <c r="AE53" s="176">
        <v>0</v>
      </c>
      <c r="AF53" s="176">
        <v>0</v>
      </c>
      <c r="AG53" s="499">
        <v>0</v>
      </c>
      <c r="AH53" s="176">
        <v>0</v>
      </c>
      <c r="AI53" s="176">
        <v>0</v>
      </c>
      <c r="AJ53" s="176">
        <v>0</v>
      </c>
      <c r="AK53" s="176">
        <v>0</v>
      </c>
      <c r="AL53" s="499">
        <v>0</v>
      </c>
      <c r="AM53" s="176">
        <v>0</v>
      </c>
      <c r="AN53" s="176">
        <v>5038</v>
      </c>
      <c r="AO53" s="177">
        <v>5038</v>
      </c>
      <c r="AP53" s="176">
        <v>0</v>
      </c>
      <c r="AQ53" s="178">
        <v>16814</v>
      </c>
      <c r="AR53" s="176">
        <v>356993</v>
      </c>
      <c r="AS53" s="176">
        <v>0</v>
      </c>
      <c r="AT53" s="176">
        <v>0</v>
      </c>
      <c r="AU53" s="176">
        <v>0</v>
      </c>
      <c r="AV53" s="179">
        <v>373807</v>
      </c>
      <c r="AW53" s="180">
        <v>378845</v>
      </c>
      <c r="AX53" s="179">
        <v>0</v>
      </c>
      <c r="AY53" s="179">
        <v>373807</v>
      </c>
      <c r="AZ53" s="179">
        <v>378845</v>
      </c>
      <c r="BA53" s="180">
        <v>0</v>
      </c>
      <c r="BB53" s="181">
        <v>373807</v>
      </c>
      <c r="BC53" s="182">
        <v>378845</v>
      </c>
      <c r="BD53" s="84"/>
      <c r="BE53" s="822">
        <f t="shared" si="1"/>
        <v>0</v>
      </c>
      <c r="BF53" s="616">
        <f t="shared" si="2"/>
        <v>1</v>
      </c>
      <c r="BH53" s="616">
        <f t="shared" si="0"/>
        <v>5.0382211429696377E-3</v>
      </c>
    </row>
    <row r="54" spans="2:60" ht="13" customHeight="1">
      <c r="B54" s="99" t="s">
        <v>108</v>
      </c>
      <c r="C54" s="485" t="s">
        <v>496</v>
      </c>
      <c r="D54" s="183">
        <v>1</v>
      </c>
      <c r="E54" s="183">
        <v>2</v>
      </c>
      <c r="F54" s="183">
        <v>99</v>
      </c>
      <c r="G54" s="183">
        <v>1</v>
      </c>
      <c r="H54" s="183">
        <v>22</v>
      </c>
      <c r="I54" s="500">
        <v>218</v>
      </c>
      <c r="J54" s="183">
        <v>0</v>
      </c>
      <c r="K54" s="183">
        <v>106</v>
      </c>
      <c r="L54" s="183">
        <v>140</v>
      </c>
      <c r="M54" s="501">
        <v>45</v>
      </c>
      <c r="N54" s="183">
        <v>10</v>
      </c>
      <c r="O54" s="183">
        <v>147</v>
      </c>
      <c r="P54" s="183">
        <v>861</v>
      </c>
      <c r="Q54" s="183">
        <v>287</v>
      </c>
      <c r="R54" s="183">
        <v>69</v>
      </c>
      <c r="S54" s="500">
        <v>529</v>
      </c>
      <c r="T54" s="183">
        <v>1756</v>
      </c>
      <c r="U54" s="183">
        <v>21</v>
      </c>
      <c r="V54" s="183">
        <v>231</v>
      </c>
      <c r="W54" s="501">
        <v>8</v>
      </c>
      <c r="X54" s="183">
        <v>104</v>
      </c>
      <c r="Y54" s="183">
        <v>117</v>
      </c>
      <c r="Z54" s="183">
        <v>5</v>
      </c>
      <c r="AA54" s="183">
        <v>24</v>
      </c>
      <c r="AB54" s="183">
        <v>134</v>
      </c>
      <c r="AC54" s="500">
        <v>59</v>
      </c>
      <c r="AD54" s="183">
        <v>0</v>
      </c>
      <c r="AE54" s="183">
        <v>345</v>
      </c>
      <c r="AF54" s="183">
        <v>1230</v>
      </c>
      <c r="AG54" s="501">
        <v>38</v>
      </c>
      <c r="AH54" s="183">
        <v>0</v>
      </c>
      <c r="AI54" s="183">
        <v>66</v>
      </c>
      <c r="AJ54" s="183">
        <v>0</v>
      </c>
      <c r="AK54" s="183">
        <v>185</v>
      </c>
      <c r="AL54" s="501">
        <v>183</v>
      </c>
      <c r="AM54" s="183">
        <v>0</v>
      </c>
      <c r="AN54" s="183">
        <v>122</v>
      </c>
      <c r="AO54" s="184">
        <v>7165</v>
      </c>
      <c r="AP54" s="183">
        <v>0</v>
      </c>
      <c r="AQ54" s="185">
        <v>102750</v>
      </c>
      <c r="AR54" s="183">
        <v>202343</v>
      </c>
      <c r="AS54" s="183">
        <v>32772</v>
      </c>
      <c r="AT54" s="183">
        <v>337726</v>
      </c>
      <c r="AU54" s="183">
        <v>0</v>
      </c>
      <c r="AV54" s="186">
        <v>675591</v>
      </c>
      <c r="AW54" s="187">
        <v>682756</v>
      </c>
      <c r="AX54" s="186">
        <v>29380</v>
      </c>
      <c r="AY54" s="186">
        <v>704971</v>
      </c>
      <c r="AZ54" s="186">
        <v>712136</v>
      </c>
      <c r="BA54" s="187">
        <v>-147868</v>
      </c>
      <c r="BB54" s="188">
        <v>557103</v>
      </c>
      <c r="BC54" s="189">
        <v>564268</v>
      </c>
      <c r="BD54" s="84"/>
      <c r="BE54" s="175">
        <f t="shared" si="1"/>
        <v>0.21657517473299392</v>
      </c>
      <c r="BF54" s="614">
        <f t="shared" si="2"/>
        <v>0.78342482526700608</v>
      </c>
      <c r="BH54" s="614">
        <f t="shared" si="0"/>
        <v>3.0788463330565619E-2</v>
      </c>
    </row>
    <row r="55" spans="2:60" ht="13" customHeight="1">
      <c r="B55" s="99" t="s">
        <v>109</v>
      </c>
      <c r="C55" s="485" t="s">
        <v>497</v>
      </c>
      <c r="D55" s="52">
        <v>0</v>
      </c>
      <c r="E55" s="52">
        <v>0</v>
      </c>
      <c r="F55" s="52">
        <v>0</v>
      </c>
      <c r="G55" s="52">
        <v>0</v>
      </c>
      <c r="H55" s="52">
        <v>0</v>
      </c>
      <c r="I55" s="496">
        <v>4</v>
      </c>
      <c r="J55" s="52">
        <v>0</v>
      </c>
      <c r="K55" s="52">
        <v>0</v>
      </c>
      <c r="L55" s="52">
        <v>0</v>
      </c>
      <c r="M55" s="497">
        <v>0</v>
      </c>
      <c r="N55" s="52">
        <v>0</v>
      </c>
      <c r="O55" s="52">
        <v>0</v>
      </c>
      <c r="P55" s="52">
        <v>0</v>
      </c>
      <c r="Q55" s="52">
        <v>0</v>
      </c>
      <c r="R55" s="52">
        <v>0</v>
      </c>
      <c r="S55" s="496">
        <v>0</v>
      </c>
      <c r="T55" s="52">
        <v>0</v>
      </c>
      <c r="U55" s="52">
        <v>0</v>
      </c>
      <c r="V55" s="52">
        <v>0</v>
      </c>
      <c r="W55" s="497">
        <v>0</v>
      </c>
      <c r="X55" s="52">
        <v>0</v>
      </c>
      <c r="Y55" s="52">
        <v>0</v>
      </c>
      <c r="Z55" s="52">
        <v>6</v>
      </c>
      <c r="AA55" s="52">
        <v>0</v>
      </c>
      <c r="AB55" s="52">
        <v>13</v>
      </c>
      <c r="AC55" s="496">
        <v>30</v>
      </c>
      <c r="AD55" s="52">
        <v>4</v>
      </c>
      <c r="AE55" s="52">
        <v>449</v>
      </c>
      <c r="AF55" s="52">
        <v>107</v>
      </c>
      <c r="AG55" s="497">
        <v>6</v>
      </c>
      <c r="AH55" s="52">
        <v>9</v>
      </c>
      <c r="AI55" s="52">
        <v>9750</v>
      </c>
      <c r="AJ55" s="52">
        <v>0</v>
      </c>
      <c r="AK55" s="52">
        <v>6</v>
      </c>
      <c r="AL55" s="497">
        <v>90</v>
      </c>
      <c r="AM55" s="52">
        <v>0</v>
      </c>
      <c r="AN55" s="52">
        <v>6</v>
      </c>
      <c r="AO55" s="169">
        <v>10480</v>
      </c>
      <c r="AP55" s="52">
        <v>8090</v>
      </c>
      <c r="AQ55" s="170">
        <v>182227</v>
      </c>
      <c r="AR55" s="52">
        <v>502670</v>
      </c>
      <c r="AS55" s="52">
        <v>0</v>
      </c>
      <c r="AT55" s="52">
        <v>0</v>
      </c>
      <c r="AU55" s="52">
        <v>0</v>
      </c>
      <c r="AV55" s="171">
        <v>692987</v>
      </c>
      <c r="AW55" s="172">
        <v>703467</v>
      </c>
      <c r="AX55" s="171">
        <v>15080</v>
      </c>
      <c r="AY55" s="171">
        <v>708067</v>
      </c>
      <c r="AZ55" s="171">
        <v>718547</v>
      </c>
      <c r="BA55" s="172">
        <v>-33031</v>
      </c>
      <c r="BB55" s="173">
        <v>675036</v>
      </c>
      <c r="BC55" s="174">
        <v>685516</v>
      </c>
      <c r="BD55" s="84"/>
      <c r="BE55" s="175">
        <f t="shared" si="1"/>
        <v>4.6954583512801594E-2</v>
      </c>
      <c r="BF55" s="614">
        <f t="shared" ref="BF55:BF57" si="3">1-BE55</f>
        <v>0.95304541648719843</v>
      </c>
      <c r="BH55" s="614">
        <f t="shared" ref="BH55:BH57" si="4">+AQ55/$AQ$61</f>
        <v>5.4603302261206625E-2</v>
      </c>
    </row>
    <row r="56" spans="2:60" ht="13" customHeight="1">
      <c r="B56" s="99" t="s">
        <v>110</v>
      </c>
      <c r="C56" s="485" t="s">
        <v>531</v>
      </c>
      <c r="D56" s="52">
        <v>129</v>
      </c>
      <c r="E56" s="52">
        <v>5</v>
      </c>
      <c r="F56" s="52">
        <v>445</v>
      </c>
      <c r="G56" s="52">
        <v>101</v>
      </c>
      <c r="H56" s="52">
        <v>111</v>
      </c>
      <c r="I56" s="496">
        <v>775</v>
      </c>
      <c r="J56" s="52">
        <v>4</v>
      </c>
      <c r="K56" s="52">
        <v>309</v>
      </c>
      <c r="L56" s="52">
        <v>127</v>
      </c>
      <c r="M56" s="497">
        <v>32</v>
      </c>
      <c r="N56" s="52">
        <v>191</v>
      </c>
      <c r="O56" s="52">
        <v>85</v>
      </c>
      <c r="P56" s="52">
        <v>1244</v>
      </c>
      <c r="Q56" s="52">
        <v>409</v>
      </c>
      <c r="R56" s="52">
        <v>88</v>
      </c>
      <c r="S56" s="496">
        <v>110</v>
      </c>
      <c r="T56" s="52">
        <v>185</v>
      </c>
      <c r="U56" s="52">
        <v>1</v>
      </c>
      <c r="V56" s="52">
        <v>75</v>
      </c>
      <c r="W56" s="497">
        <v>137</v>
      </c>
      <c r="X56" s="52">
        <v>519</v>
      </c>
      <c r="Y56" s="52">
        <v>330</v>
      </c>
      <c r="Z56" s="52">
        <v>365</v>
      </c>
      <c r="AA56" s="52">
        <v>177</v>
      </c>
      <c r="AB56" s="52">
        <v>387</v>
      </c>
      <c r="AC56" s="496">
        <v>895</v>
      </c>
      <c r="AD56" s="52">
        <v>98</v>
      </c>
      <c r="AE56" s="52">
        <v>649</v>
      </c>
      <c r="AF56" s="52">
        <v>253</v>
      </c>
      <c r="AG56" s="497">
        <v>1</v>
      </c>
      <c r="AH56" s="52">
        <v>1634</v>
      </c>
      <c r="AI56" s="52">
        <v>719</v>
      </c>
      <c r="AJ56" s="52">
        <v>0</v>
      </c>
      <c r="AK56" s="52">
        <v>742</v>
      </c>
      <c r="AL56" s="497">
        <v>1924</v>
      </c>
      <c r="AM56" s="52">
        <v>0</v>
      </c>
      <c r="AN56" s="52">
        <v>12</v>
      </c>
      <c r="AO56" s="169">
        <v>13268</v>
      </c>
      <c r="AP56" s="52">
        <v>0</v>
      </c>
      <c r="AQ56" s="170">
        <v>41750</v>
      </c>
      <c r="AR56" s="52">
        <v>0</v>
      </c>
      <c r="AS56" s="52">
        <v>0</v>
      </c>
      <c r="AT56" s="52">
        <v>0</v>
      </c>
      <c r="AU56" s="52">
        <v>0</v>
      </c>
      <c r="AV56" s="171">
        <v>41750</v>
      </c>
      <c r="AW56" s="172">
        <v>55018</v>
      </c>
      <c r="AX56" s="171">
        <v>25721</v>
      </c>
      <c r="AY56" s="171">
        <v>67471</v>
      </c>
      <c r="AZ56" s="171">
        <v>80739</v>
      </c>
      <c r="BA56" s="172">
        <v>-1073</v>
      </c>
      <c r="BB56" s="173">
        <v>66398</v>
      </c>
      <c r="BC56" s="174">
        <v>79666</v>
      </c>
      <c r="BD56" s="84"/>
      <c r="BE56" s="175">
        <f t="shared" si="1"/>
        <v>1.950270820458759E-2</v>
      </c>
      <c r="BF56" s="614">
        <f t="shared" si="3"/>
        <v>0.98049729179541245</v>
      </c>
      <c r="BH56" s="614">
        <f t="shared" si="4"/>
        <v>1.2510154200010847E-2</v>
      </c>
    </row>
    <row r="57" spans="2:60" ht="13" customHeight="1">
      <c r="B57" s="99" t="s">
        <v>422</v>
      </c>
      <c r="C57" s="485" t="s">
        <v>498</v>
      </c>
      <c r="D57" s="52">
        <v>2904</v>
      </c>
      <c r="E57" s="52">
        <v>86</v>
      </c>
      <c r="F57" s="52">
        <v>20083</v>
      </c>
      <c r="G57" s="52">
        <v>3534</v>
      </c>
      <c r="H57" s="52">
        <v>6978</v>
      </c>
      <c r="I57" s="496">
        <v>43301</v>
      </c>
      <c r="J57" s="52">
        <v>298</v>
      </c>
      <c r="K57" s="52">
        <v>28283</v>
      </c>
      <c r="L57" s="52">
        <v>15208</v>
      </c>
      <c r="M57" s="497">
        <v>2144</v>
      </c>
      <c r="N57" s="52">
        <v>4008</v>
      </c>
      <c r="O57" s="52">
        <v>12149</v>
      </c>
      <c r="P57" s="52">
        <v>47236</v>
      </c>
      <c r="Q57" s="52">
        <v>30825</v>
      </c>
      <c r="R57" s="52">
        <v>7578</v>
      </c>
      <c r="S57" s="496">
        <v>17880</v>
      </c>
      <c r="T57" s="52">
        <v>38324</v>
      </c>
      <c r="U57" s="52">
        <v>1740</v>
      </c>
      <c r="V57" s="52">
        <v>30749</v>
      </c>
      <c r="W57" s="497">
        <v>7492</v>
      </c>
      <c r="X57" s="52">
        <v>59863</v>
      </c>
      <c r="Y57" s="52">
        <v>20815</v>
      </c>
      <c r="Z57" s="52">
        <v>10403</v>
      </c>
      <c r="AA57" s="52">
        <v>6092</v>
      </c>
      <c r="AB57" s="52">
        <v>47552</v>
      </c>
      <c r="AC57" s="496">
        <v>31516</v>
      </c>
      <c r="AD57" s="52">
        <v>11606</v>
      </c>
      <c r="AE57" s="52">
        <v>65186</v>
      </c>
      <c r="AF57" s="52">
        <v>30401</v>
      </c>
      <c r="AG57" s="497">
        <v>32577</v>
      </c>
      <c r="AH57" s="52">
        <v>56196</v>
      </c>
      <c r="AI57" s="52">
        <v>31830</v>
      </c>
      <c r="AJ57" s="52">
        <v>2272</v>
      </c>
      <c r="AK57" s="52">
        <v>52413</v>
      </c>
      <c r="AL57" s="497">
        <v>15571</v>
      </c>
      <c r="AM57" s="52">
        <v>0</v>
      </c>
      <c r="AN57" s="52">
        <v>1406</v>
      </c>
      <c r="AO57" s="169">
        <v>796499</v>
      </c>
      <c r="AP57" s="52">
        <v>1011</v>
      </c>
      <c r="AQ57" s="170">
        <v>39294</v>
      </c>
      <c r="AR57" s="52">
        <v>43</v>
      </c>
      <c r="AS57" s="52">
        <v>2153</v>
      </c>
      <c r="AT57" s="52">
        <v>35396</v>
      </c>
      <c r="AU57" s="52">
        <v>0</v>
      </c>
      <c r="AV57" s="171">
        <v>77897</v>
      </c>
      <c r="AW57" s="172">
        <v>874396</v>
      </c>
      <c r="AX57" s="171">
        <v>12048</v>
      </c>
      <c r="AY57" s="171">
        <v>89945</v>
      </c>
      <c r="AZ57" s="171">
        <v>886444</v>
      </c>
      <c r="BA57" s="172">
        <v>-436926</v>
      </c>
      <c r="BB57" s="173">
        <v>-346981</v>
      </c>
      <c r="BC57" s="174">
        <v>449518</v>
      </c>
      <c r="BD57" s="84"/>
      <c r="BE57" s="175">
        <f t="shared" si="1"/>
        <v>0.49968892812867394</v>
      </c>
      <c r="BF57" s="614">
        <f t="shared" si="3"/>
        <v>0.50031107187132606</v>
      </c>
      <c r="BH57" s="614">
        <f t="shared" si="4"/>
        <v>1.1774227524197035E-2</v>
      </c>
    </row>
    <row r="58" spans="2:60" ht="13" customHeight="1">
      <c r="B58" s="99" t="s">
        <v>423</v>
      </c>
      <c r="C58" s="485" t="s">
        <v>499</v>
      </c>
      <c r="D58" s="176">
        <v>100</v>
      </c>
      <c r="E58" s="176">
        <v>0</v>
      </c>
      <c r="F58" s="176">
        <v>116</v>
      </c>
      <c r="G58" s="176">
        <v>13</v>
      </c>
      <c r="H58" s="176">
        <v>14</v>
      </c>
      <c r="I58" s="498">
        <v>129</v>
      </c>
      <c r="J58" s="176">
        <v>0</v>
      </c>
      <c r="K58" s="176">
        <v>59</v>
      </c>
      <c r="L58" s="176">
        <v>141</v>
      </c>
      <c r="M58" s="499">
        <v>1</v>
      </c>
      <c r="N58" s="176">
        <v>5</v>
      </c>
      <c r="O58" s="176">
        <v>15</v>
      </c>
      <c r="P58" s="176">
        <v>75</v>
      </c>
      <c r="Q58" s="176">
        <v>68</v>
      </c>
      <c r="R58" s="176">
        <v>23</v>
      </c>
      <c r="S58" s="498">
        <v>112</v>
      </c>
      <c r="T58" s="176">
        <v>184</v>
      </c>
      <c r="U58" s="176">
        <v>0</v>
      </c>
      <c r="V58" s="176">
        <v>78</v>
      </c>
      <c r="W58" s="499">
        <v>27</v>
      </c>
      <c r="X58" s="176">
        <v>190</v>
      </c>
      <c r="Y58" s="176">
        <v>21</v>
      </c>
      <c r="Z58" s="176">
        <v>28</v>
      </c>
      <c r="AA58" s="176">
        <v>6</v>
      </c>
      <c r="AB58" s="176">
        <v>327</v>
      </c>
      <c r="AC58" s="498">
        <v>71</v>
      </c>
      <c r="AD58" s="176">
        <v>467</v>
      </c>
      <c r="AE58" s="176">
        <v>242</v>
      </c>
      <c r="AF58" s="176">
        <v>919</v>
      </c>
      <c r="AG58" s="499">
        <v>157</v>
      </c>
      <c r="AH58" s="176">
        <v>5207</v>
      </c>
      <c r="AI58" s="176">
        <v>15100</v>
      </c>
      <c r="AJ58" s="176">
        <v>66</v>
      </c>
      <c r="AK58" s="176">
        <v>517</v>
      </c>
      <c r="AL58" s="499">
        <v>7181</v>
      </c>
      <c r="AM58" s="176">
        <v>0</v>
      </c>
      <c r="AN58" s="176">
        <v>170</v>
      </c>
      <c r="AO58" s="177">
        <v>31829</v>
      </c>
      <c r="AP58" s="176">
        <v>60917</v>
      </c>
      <c r="AQ58" s="178">
        <v>322790</v>
      </c>
      <c r="AR58" s="176">
        <v>0</v>
      </c>
      <c r="AS58" s="176">
        <v>0</v>
      </c>
      <c r="AT58" s="176">
        <v>2586</v>
      </c>
      <c r="AU58" s="176">
        <v>0</v>
      </c>
      <c r="AV58" s="179">
        <v>386293</v>
      </c>
      <c r="AW58" s="180">
        <v>418122</v>
      </c>
      <c r="AX58" s="179">
        <v>128289</v>
      </c>
      <c r="AY58" s="179">
        <v>514582</v>
      </c>
      <c r="AZ58" s="179">
        <v>546411</v>
      </c>
      <c r="BA58" s="180">
        <v>-87632</v>
      </c>
      <c r="BB58" s="181">
        <v>426950</v>
      </c>
      <c r="BC58" s="182">
        <v>458779</v>
      </c>
      <c r="BD58" s="84"/>
      <c r="BE58" s="820">
        <f t="shared" si="1"/>
        <v>0.20958476234209153</v>
      </c>
      <c r="BF58" s="614">
        <f t="shared" si="2"/>
        <v>0.79041523765790844</v>
      </c>
      <c r="BH58" s="614">
        <f>+AQ58/$AQ$61</f>
        <v>9.6722219741832371E-2</v>
      </c>
    </row>
    <row r="59" spans="2:60" ht="13" customHeight="1">
      <c r="B59" s="100" t="s">
        <v>424</v>
      </c>
      <c r="C59" s="486" t="s">
        <v>66</v>
      </c>
      <c r="D59" s="52">
        <v>21</v>
      </c>
      <c r="E59" s="52">
        <v>3</v>
      </c>
      <c r="F59" s="52">
        <v>278</v>
      </c>
      <c r="G59" s="52">
        <v>110</v>
      </c>
      <c r="H59" s="52">
        <v>172</v>
      </c>
      <c r="I59" s="496">
        <v>522</v>
      </c>
      <c r="J59" s="52">
        <v>2</v>
      </c>
      <c r="K59" s="52">
        <v>99</v>
      </c>
      <c r="L59" s="52">
        <v>397</v>
      </c>
      <c r="M59" s="497">
        <v>28</v>
      </c>
      <c r="N59" s="52">
        <v>63</v>
      </c>
      <c r="O59" s="52">
        <v>207</v>
      </c>
      <c r="P59" s="52">
        <v>905</v>
      </c>
      <c r="Q59" s="52">
        <v>687</v>
      </c>
      <c r="R59" s="52">
        <v>108</v>
      </c>
      <c r="S59" s="496">
        <v>899</v>
      </c>
      <c r="T59" s="52">
        <v>724</v>
      </c>
      <c r="U59" s="52">
        <v>41</v>
      </c>
      <c r="V59" s="52">
        <v>340</v>
      </c>
      <c r="W59" s="497">
        <v>173</v>
      </c>
      <c r="X59" s="52">
        <v>490</v>
      </c>
      <c r="Y59" s="52">
        <v>13</v>
      </c>
      <c r="Z59" s="52">
        <v>67</v>
      </c>
      <c r="AA59" s="52">
        <v>275</v>
      </c>
      <c r="AB59" s="52">
        <v>1148</v>
      </c>
      <c r="AC59" s="496">
        <v>870</v>
      </c>
      <c r="AD59" s="52">
        <v>144</v>
      </c>
      <c r="AE59" s="52">
        <v>902</v>
      </c>
      <c r="AF59" s="52">
        <v>511</v>
      </c>
      <c r="AG59" s="497">
        <v>1061</v>
      </c>
      <c r="AH59" s="52">
        <v>2511</v>
      </c>
      <c r="AI59" s="52">
        <v>1638</v>
      </c>
      <c r="AJ59" s="52">
        <v>133</v>
      </c>
      <c r="AK59" s="52">
        <v>594</v>
      </c>
      <c r="AL59" s="497">
        <v>653</v>
      </c>
      <c r="AM59" s="52">
        <v>0</v>
      </c>
      <c r="AN59" s="52">
        <v>6</v>
      </c>
      <c r="AO59" s="169">
        <v>16795</v>
      </c>
      <c r="AP59" s="52">
        <v>0</v>
      </c>
      <c r="AQ59" s="170">
        <v>0</v>
      </c>
      <c r="AR59" s="52">
        <v>0</v>
      </c>
      <c r="AS59" s="52">
        <v>0</v>
      </c>
      <c r="AT59" s="52">
        <v>0</v>
      </c>
      <c r="AU59" s="52">
        <v>0</v>
      </c>
      <c r="AV59" s="171">
        <v>0</v>
      </c>
      <c r="AW59" s="172">
        <v>16795</v>
      </c>
      <c r="AX59" s="171">
        <v>0</v>
      </c>
      <c r="AY59" s="171">
        <v>0</v>
      </c>
      <c r="AZ59" s="171">
        <v>16795</v>
      </c>
      <c r="BA59" s="172">
        <v>0</v>
      </c>
      <c r="BB59" s="173">
        <v>0</v>
      </c>
      <c r="BC59" s="174">
        <v>16795</v>
      </c>
      <c r="BD59" s="84"/>
      <c r="BE59" s="821">
        <f t="shared" si="1"/>
        <v>0</v>
      </c>
      <c r="BF59" s="615">
        <f t="shared" si="2"/>
        <v>1</v>
      </c>
      <c r="BH59" s="615">
        <f>+AQ59/$AQ$61</f>
        <v>0</v>
      </c>
    </row>
    <row r="60" spans="2:60" ht="13" customHeight="1">
      <c r="B60" s="190" t="s">
        <v>425</v>
      </c>
      <c r="C60" s="491" t="s">
        <v>67</v>
      </c>
      <c r="D60" s="52">
        <v>440</v>
      </c>
      <c r="E60" s="52">
        <v>24</v>
      </c>
      <c r="F60" s="52">
        <v>1334</v>
      </c>
      <c r="G60" s="52">
        <v>351</v>
      </c>
      <c r="H60" s="52">
        <v>571</v>
      </c>
      <c r="I60" s="496">
        <v>830</v>
      </c>
      <c r="J60" s="52">
        <v>173</v>
      </c>
      <c r="K60" s="52">
        <v>1262</v>
      </c>
      <c r="L60" s="52">
        <v>1552</v>
      </c>
      <c r="M60" s="497">
        <v>1160</v>
      </c>
      <c r="N60" s="52">
        <v>1175</v>
      </c>
      <c r="O60" s="52">
        <v>1918</v>
      </c>
      <c r="P60" s="52">
        <v>6836</v>
      </c>
      <c r="Q60" s="52">
        <v>3779</v>
      </c>
      <c r="R60" s="52">
        <v>459</v>
      </c>
      <c r="S60" s="496">
        <v>209</v>
      </c>
      <c r="T60" s="52">
        <v>1467</v>
      </c>
      <c r="U60" s="52">
        <v>55</v>
      </c>
      <c r="V60" s="52">
        <v>910</v>
      </c>
      <c r="W60" s="497">
        <v>334</v>
      </c>
      <c r="X60" s="52">
        <v>8348</v>
      </c>
      <c r="Y60" s="52">
        <v>333</v>
      </c>
      <c r="Z60" s="52">
        <v>471</v>
      </c>
      <c r="AA60" s="52">
        <v>736</v>
      </c>
      <c r="AB60" s="52">
        <v>2033</v>
      </c>
      <c r="AC60" s="496">
        <v>2711</v>
      </c>
      <c r="AD60" s="52">
        <v>1474</v>
      </c>
      <c r="AE60" s="52">
        <v>1010</v>
      </c>
      <c r="AF60" s="52">
        <v>1073</v>
      </c>
      <c r="AG60" s="497">
        <v>107</v>
      </c>
      <c r="AH60" s="52">
        <v>3015</v>
      </c>
      <c r="AI60" s="52">
        <v>2077</v>
      </c>
      <c r="AJ60" s="52">
        <v>367</v>
      </c>
      <c r="AK60" s="52">
        <v>1629</v>
      </c>
      <c r="AL60" s="497">
        <v>1564</v>
      </c>
      <c r="AM60" s="52">
        <v>8</v>
      </c>
      <c r="AN60" s="52">
        <v>0</v>
      </c>
      <c r="AO60" s="169">
        <v>51795</v>
      </c>
      <c r="AP60" s="52">
        <v>0</v>
      </c>
      <c r="AQ60" s="170">
        <v>20</v>
      </c>
      <c r="AR60" s="52">
        <v>0</v>
      </c>
      <c r="AS60" s="52">
        <v>0</v>
      </c>
      <c r="AT60" s="52">
        <v>0</v>
      </c>
      <c r="AU60" s="52">
        <v>0</v>
      </c>
      <c r="AV60" s="171">
        <v>20</v>
      </c>
      <c r="AW60" s="172">
        <v>51815</v>
      </c>
      <c r="AX60" s="171">
        <v>31487</v>
      </c>
      <c r="AY60" s="171">
        <v>31507</v>
      </c>
      <c r="AZ60" s="171">
        <v>83302</v>
      </c>
      <c r="BA60" s="172">
        <v>-26692</v>
      </c>
      <c r="BB60" s="173">
        <v>4815</v>
      </c>
      <c r="BC60" s="174">
        <v>56610</v>
      </c>
      <c r="BD60" s="84"/>
      <c r="BE60" s="175">
        <f t="shared" si="1"/>
        <v>0.51514040335810096</v>
      </c>
      <c r="BF60" s="617">
        <f t="shared" si="2"/>
        <v>0.48485959664189904</v>
      </c>
      <c r="BH60" s="617">
        <f>+AQ60/$AQ$61</f>
        <v>5.992888239526154E-6</v>
      </c>
    </row>
    <row r="61" spans="2:60" ht="13" customHeight="1" thickBot="1">
      <c r="B61" s="192" t="s">
        <v>426</v>
      </c>
      <c r="C61" s="488" t="s">
        <v>111</v>
      </c>
      <c r="D61" s="802">
        <v>33150</v>
      </c>
      <c r="E61" s="802">
        <v>903</v>
      </c>
      <c r="F61" s="802">
        <v>260782</v>
      </c>
      <c r="G61" s="802">
        <v>77616</v>
      </c>
      <c r="H61" s="802">
        <v>134618</v>
      </c>
      <c r="I61" s="803">
        <v>382804</v>
      </c>
      <c r="J61" s="802">
        <v>3098</v>
      </c>
      <c r="K61" s="802">
        <v>380118</v>
      </c>
      <c r="L61" s="802">
        <v>138153</v>
      </c>
      <c r="M61" s="804">
        <v>55670</v>
      </c>
      <c r="N61" s="802">
        <v>128374</v>
      </c>
      <c r="O61" s="802">
        <v>195151</v>
      </c>
      <c r="P61" s="802">
        <v>528792</v>
      </c>
      <c r="Q61" s="802">
        <v>386577</v>
      </c>
      <c r="R61" s="802">
        <v>103984</v>
      </c>
      <c r="S61" s="803">
        <v>225441</v>
      </c>
      <c r="T61" s="802">
        <v>566092</v>
      </c>
      <c r="U61" s="802">
        <v>28502</v>
      </c>
      <c r="V61" s="802">
        <v>759383</v>
      </c>
      <c r="W61" s="804">
        <v>84698</v>
      </c>
      <c r="X61" s="802">
        <v>303839</v>
      </c>
      <c r="Y61" s="802">
        <v>63203</v>
      </c>
      <c r="Z61" s="802">
        <v>33325</v>
      </c>
      <c r="AA61" s="802">
        <v>33061</v>
      </c>
      <c r="AB61" s="802">
        <v>174482</v>
      </c>
      <c r="AC61" s="803">
        <v>97567</v>
      </c>
      <c r="AD61" s="802">
        <v>116361</v>
      </c>
      <c r="AE61" s="802">
        <v>194757</v>
      </c>
      <c r="AF61" s="802">
        <v>105712</v>
      </c>
      <c r="AG61" s="804">
        <v>104023</v>
      </c>
      <c r="AH61" s="802">
        <v>184477</v>
      </c>
      <c r="AI61" s="802">
        <v>276402</v>
      </c>
      <c r="AJ61" s="802">
        <v>11131</v>
      </c>
      <c r="AK61" s="802">
        <v>146569</v>
      </c>
      <c r="AL61" s="804">
        <v>172290</v>
      </c>
      <c r="AM61" s="802">
        <v>16795</v>
      </c>
      <c r="AN61" s="802">
        <v>18330</v>
      </c>
      <c r="AO61" s="805">
        <v>6526230</v>
      </c>
      <c r="AP61" s="802">
        <v>119915</v>
      </c>
      <c r="AQ61" s="806">
        <v>3337289</v>
      </c>
      <c r="AR61" s="802">
        <v>1070851</v>
      </c>
      <c r="AS61" s="802">
        <v>276533</v>
      </c>
      <c r="AT61" s="802">
        <v>1529850</v>
      </c>
      <c r="AU61" s="802">
        <v>-55152</v>
      </c>
      <c r="AV61" s="807">
        <v>6279286</v>
      </c>
      <c r="AW61" s="808">
        <v>12805516</v>
      </c>
      <c r="AX61" s="807">
        <v>7259169</v>
      </c>
      <c r="AY61" s="807">
        <v>13538455</v>
      </c>
      <c r="AZ61" s="807">
        <v>20064685</v>
      </c>
      <c r="BA61" s="808">
        <v>-6666004</v>
      </c>
      <c r="BB61" s="809">
        <v>6872451</v>
      </c>
      <c r="BC61" s="810">
        <v>13398681</v>
      </c>
      <c r="BD61" s="84"/>
      <c r="BE61" s="823">
        <f t="shared" si="1"/>
        <v>0.52055723486659966</v>
      </c>
      <c r="BF61" s="618">
        <f t="shared" si="2"/>
        <v>0.47944276513340034</v>
      </c>
      <c r="BH61" s="618">
        <f>SUM(BH24:BH60)</f>
        <v>0.99999999999999989</v>
      </c>
    </row>
    <row r="62" spans="2:60" ht="13" customHeight="1">
      <c r="B62" s="99" t="s">
        <v>427</v>
      </c>
      <c r="C62" s="485" t="s">
        <v>112</v>
      </c>
      <c r="D62" s="52">
        <v>151</v>
      </c>
      <c r="E62" s="52">
        <v>59</v>
      </c>
      <c r="F62" s="52">
        <v>2902</v>
      </c>
      <c r="G62" s="52">
        <v>1110</v>
      </c>
      <c r="H62" s="52">
        <v>2101</v>
      </c>
      <c r="I62" s="496">
        <v>9513</v>
      </c>
      <c r="J62" s="52">
        <v>30</v>
      </c>
      <c r="K62" s="52">
        <v>8463</v>
      </c>
      <c r="L62" s="52">
        <v>3249</v>
      </c>
      <c r="M62" s="497">
        <v>310</v>
      </c>
      <c r="N62" s="52">
        <v>1610</v>
      </c>
      <c r="O62" s="52">
        <v>3106</v>
      </c>
      <c r="P62" s="52">
        <v>7348</v>
      </c>
      <c r="Q62" s="52">
        <v>6151</v>
      </c>
      <c r="R62" s="52">
        <v>2336</v>
      </c>
      <c r="S62" s="496">
        <v>3094</v>
      </c>
      <c r="T62" s="52">
        <v>4868</v>
      </c>
      <c r="U62" s="52">
        <v>601</v>
      </c>
      <c r="V62" s="52">
        <v>4487</v>
      </c>
      <c r="W62" s="497">
        <v>1586</v>
      </c>
      <c r="X62" s="52">
        <v>6990</v>
      </c>
      <c r="Y62" s="52">
        <v>1391</v>
      </c>
      <c r="Z62" s="52">
        <v>435</v>
      </c>
      <c r="AA62" s="52">
        <v>1096</v>
      </c>
      <c r="AB62" s="52">
        <v>8960</v>
      </c>
      <c r="AC62" s="496">
        <v>8290</v>
      </c>
      <c r="AD62" s="52">
        <v>1070</v>
      </c>
      <c r="AE62" s="52">
        <v>3563</v>
      </c>
      <c r="AF62" s="52">
        <v>951</v>
      </c>
      <c r="AG62" s="497">
        <v>3296</v>
      </c>
      <c r="AH62" s="52">
        <v>1654</v>
      </c>
      <c r="AI62" s="52">
        <v>5869</v>
      </c>
      <c r="AJ62" s="52">
        <v>2981</v>
      </c>
      <c r="AK62" s="52">
        <v>3955</v>
      </c>
      <c r="AL62" s="497">
        <v>6228</v>
      </c>
      <c r="AM62" s="52">
        <v>0</v>
      </c>
      <c r="AN62" s="52">
        <v>111</v>
      </c>
      <c r="AO62" s="51">
        <v>119915</v>
      </c>
      <c r="AP62" s="193"/>
      <c r="AQ62" s="52"/>
      <c r="AR62" s="52"/>
      <c r="AS62" s="52"/>
      <c r="AT62" s="52"/>
      <c r="AU62" s="52"/>
      <c r="AV62" s="52"/>
      <c r="AW62" s="52"/>
      <c r="AX62" s="52"/>
      <c r="AY62" s="52"/>
      <c r="AZ62" s="52"/>
      <c r="BA62" s="52"/>
      <c r="BB62" s="52"/>
      <c r="BC62" s="52"/>
    </row>
    <row r="63" spans="2:60" ht="13" customHeight="1">
      <c r="B63" s="99" t="s">
        <v>428</v>
      </c>
      <c r="C63" s="485" t="s">
        <v>68</v>
      </c>
      <c r="D63" s="52">
        <v>11722</v>
      </c>
      <c r="E63" s="52">
        <v>519</v>
      </c>
      <c r="F63" s="52">
        <v>58762</v>
      </c>
      <c r="G63" s="52">
        <v>30391</v>
      </c>
      <c r="H63" s="52">
        <v>29666</v>
      </c>
      <c r="I63" s="496">
        <v>131075</v>
      </c>
      <c r="J63" s="52">
        <v>454</v>
      </c>
      <c r="K63" s="52">
        <v>141575</v>
      </c>
      <c r="L63" s="52">
        <v>69758</v>
      </c>
      <c r="M63" s="497">
        <v>16896</v>
      </c>
      <c r="N63" s="52">
        <v>38520</v>
      </c>
      <c r="O63" s="52">
        <v>91326</v>
      </c>
      <c r="P63" s="52">
        <v>129047</v>
      </c>
      <c r="Q63" s="52">
        <v>113449</v>
      </c>
      <c r="R63" s="52">
        <v>40577</v>
      </c>
      <c r="S63" s="496">
        <v>90549</v>
      </c>
      <c r="T63" s="52">
        <v>73439</v>
      </c>
      <c r="U63" s="52">
        <v>9877</v>
      </c>
      <c r="V63" s="52">
        <v>107683</v>
      </c>
      <c r="W63" s="497">
        <v>34167</v>
      </c>
      <c r="X63" s="52">
        <v>193433</v>
      </c>
      <c r="Y63" s="52">
        <v>14393</v>
      </c>
      <c r="Z63" s="52">
        <v>7042</v>
      </c>
      <c r="AA63" s="52">
        <v>26955</v>
      </c>
      <c r="AB63" s="52">
        <v>308548</v>
      </c>
      <c r="AC63" s="496">
        <v>106702</v>
      </c>
      <c r="AD63" s="52">
        <v>40450</v>
      </c>
      <c r="AE63" s="52">
        <v>141189</v>
      </c>
      <c r="AF63" s="52">
        <v>31375</v>
      </c>
      <c r="AG63" s="497">
        <v>130911</v>
      </c>
      <c r="AH63" s="52">
        <v>275325</v>
      </c>
      <c r="AI63" s="52">
        <v>355183</v>
      </c>
      <c r="AJ63" s="52">
        <v>60591</v>
      </c>
      <c r="AK63" s="52">
        <v>208162</v>
      </c>
      <c r="AL63" s="497">
        <v>126106</v>
      </c>
      <c r="AM63" s="52">
        <v>0</v>
      </c>
      <c r="AN63" s="52">
        <v>410</v>
      </c>
      <c r="AO63" s="51">
        <v>3246227</v>
      </c>
      <c r="AP63" s="194"/>
      <c r="AQ63" s="52"/>
      <c r="AR63" s="52"/>
      <c r="AS63" s="52"/>
      <c r="AT63" s="52"/>
      <c r="AU63" s="52"/>
      <c r="AV63" s="52"/>
      <c r="AW63" s="52"/>
      <c r="AX63" s="52"/>
      <c r="AY63" s="52"/>
      <c r="AZ63" s="52"/>
      <c r="BA63" s="52"/>
      <c r="BB63" s="52"/>
      <c r="BC63" s="52"/>
    </row>
    <row r="64" spans="2:60" ht="13" customHeight="1">
      <c r="B64" s="99" t="s">
        <v>429</v>
      </c>
      <c r="C64" s="485" t="s">
        <v>69</v>
      </c>
      <c r="D64" s="52">
        <v>16918</v>
      </c>
      <c r="E64" s="52">
        <v>297</v>
      </c>
      <c r="F64" s="52">
        <v>99702</v>
      </c>
      <c r="G64" s="52">
        <v>6621</v>
      </c>
      <c r="H64" s="52">
        <v>16754</v>
      </c>
      <c r="I64" s="496">
        <v>335052</v>
      </c>
      <c r="J64" s="52">
        <v>1126</v>
      </c>
      <c r="K64" s="52">
        <v>82439</v>
      </c>
      <c r="L64" s="52">
        <v>19672</v>
      </c>
      <c r="M64" s="497">
        <v>10229</v>
      </c>
      <c r="N64" s="52">
        <v>38002</v>
      </c>
      <c r="O64" s="52">
        <v>22337</v>
      </c>
      <c r="P64" s="52">
        <v>105242</v>
      </c>
      <c r="Q64" s="52">
        <v>29093</v>
      </c>
      <c r="R64" s="52">
        <v>37048</v>
      </c>
      <c r="S64" s="496">
        <v>-22497</v>
      </c>
      <c r="T64" s="52">
        <v>-17953</v>
      </c>
      <c r="U64" s="52">
        <v>-1866</v>
      </c>
      <c r="V64" s="52">
        <v>87314</v>
      </c>
      <c r="W64" s="497">
        <v>3536</v>
      </c>
      <c r="X64" s="52">
        <v>22463</v>
      </c>
      <c r="Y64" s="52">
        <v>9083</v>
      </c>
      <c r="Z64" s="52">
        <v>5691</v>
      </c>
      <c r="AA64" s="52">
        <v>4159</v>
      </c>
      <c r="AB64" s="52">
        <v>46936</v>
      </c>
      <c r="AC64" s="496">
        <v>67093</v>
      </c>
      <c r="AD64" s="52">
        <v>299745</v>
      </c>
      <c r="AE64" s="52">
        <v>19914</v>
      </c>
      <c r="AF64" s="52">
        <v>34619</v>
      </c>
      <c r="AG64" s="497">
        <v>0</v>
      </c>
      <c r="AH64" s="52">
        <v>13242</v>
      </c>
      <c r="AI64" s="52">
        <v>10646</v>
      </c>
      <c r="AJ64" s="52">
        <v>-525</v>
      </c>
      <c r="AK64" s="52">
        <v>29246</v>
      </c>
      <c r="AL64" s="497">
        <v>27133</v>
      </c>
      <c r="AM64" s="52">
        <v>0</v>
      </c>
      <c r="AN64" s="52">
        <v>32580</v>
      </c>
      <c r="AO64" s="51">
        <v>1491091</v>
      </c>
      <c r="AP64" s="194"/>
      <c r="AQ64" s="52"/>
      <c r="AR64" s="52"/>
      <c r="AS64" s="52"/>
      <c r="AT64" s="52"/>
      <c r="AU64" s="52"/>
      <c r="AV64" s="52"/>
      <c r="AW64" s="52"/>
      <c r="AX64" s="52"/>
      <c r="AY64" s="52"/>
      <c r="AZ64" s="52"/>
      <c r="BA64" s="52"/>
      <c r="BB64" s="52"/>
      <c r="BC64" s="52"/>
    </row>
    <row r="65" spans="2:58" ht="13" customHeight="1">
      <c r="B65" s="99" t="s">
        <v>430</v>
      </c>
      <c r="C65" s="485" t="s">
        <v>70</v>
      </c>
      <c r="D65" s="52">
        <v>18670</v>
      </c>
      <c r="E65" s="52">
        <v>283</v>
      </c>
      <c r="F65" s="52">
        <v>40496</v>
      </c>
      <c r="G65" s="52">
        <v>18571</v>
      </c>
      <c r="H65" s="52">
        <v>14641</v>
      </c>
      <c r="I65" s="496">
        <v>152265</v>
      </c>
      <c r="J65" s="52">
        <v>629</v>
      </c>
      <c r="K65" s="52">
        <v>60695</v>
      </c>
      <c r="L65" s="52">
        <v>46051</v>
      </c>
      <c r="M65" s="497">
        <v>3448</v>
      </c>
      <c r="N65" s="52">
        <v>7511</v>
      </c>
      <c r="O65" s="52">
        <v>31801</v>
      </c>
      <c r="P65" s="52">
        <v>62562</v>
      </c>
      <c r="Q65" s="52">
        <v>62058</v>
      </c>
      <c r="R65" s="52">
        <v>22672</v>
      </c>
      <c r="S65" s="496">
        <v>37378</v>
      </c>
      <c r="T65" s="52">
        <v>135232</v>
      </c>
      <c r="U65" s="52">
        <v>8184</v>
      </c>
      <c r="V65" s="52">
        <v>96041</v>
      </c>
      <c r="W65" s="497">
        <v>18966</v>
      </c>
      <c r="X65" s="52">
        <v>32049</v>
      </c>
      <c r="Y65" s="52">
        <v>28342</v>
      </c>
      <c r="Z65" s="52">
        <v>10917</v>
      </c>
      <c r="AA65" s="52">
        <v>4322</v>
      </c>
      <c r="AB65" s="52">
        <v>60162</v>
      </c>
      <c r="AC65" s="496">
        <v>23530</v>
      </c>
      <c r="AD65" s="52">
        <v>290875</v>
      </c>
      <c r="AE65" s="52">
        <v>52213</v>
      </c>
      <c r="AF65" s="52">
        <v>42363</v>
      </c>
      <c r="AG65" s="497">
        <v>139944</v>
      </c>
      <c r="AH65" s="52">
        <v>85118</v>
      </c>
      <c r="AI65" s="52">
        <v>39050</v>
      </c>
      <c r="AJ65" s="52">
        <v>3614</v>
      </c>
      <c r="AK65" s="52">
        <v>33833</v>
      </c>
      <c r="AL65" s="497">
        <v>64364</v>
      </c>
      <c r="AM65" s="52">
        <v>0</v>
      </c>
      <c r="AN65" s="52">
        <v>3592</v>
      </c>
      <c r="AO65" s="51">
        <v>1752442</v>
      </c>
      <c r="AP65" s="194"/>
      <c r="AQ65" s="52"/>
      <c r="AR65" s="52"/>
      <c r="AS65" s="52"/>
      <c r="AT65" s="52"/>
      <c r="AU65" s="52"/>
      <c r="AV65" s="52"/>
      <c r="AW65" s="52"/>
      <c r="AX65" s="52"/>
      <c r="AY65" s="52"/>
      <c r="AZ65" s="52"/>
      <c r="BA65" s="52"/>
      <c r="BB65" s="52"/>
      <c r="BC65" s="52"/>
    </row>
    <row r="66" spans="2:58" ht="13" customHeight="1">
      <c r="B66" s="99" t="s">
        <v>431</v>
      </c>
      <c r="C66" s="485" t="s">
        <v>256</v>
      </c>
      <c r="D66" s="52">
        <v>2062</v>
      </c>
      <c r="E66" s="52">
        <v>132</v>
      </c>
      <c r="F66" s="52">
        <v>12436</v>
      </c>
      <c r="G66" s="52">
        <v>-1085</v>
      </c>
      <c r="H66" s="52">
        <v>4837</v>
      </c>
      <c r="I66" s="496">
        <v>5862</v>
      </c>
      <c r="J66" s="52">
        <v>432</v>
      </c>
      <c r="K66" s="52">
        <v>11720</v>
      </c>
      <c r="L66" s="52">
        <v>6532</v>
      </c>
      <c r="M66" s="497">
        <v>2052</v>
      </c>
      <c r="N66" s="52">
        <v>2352</v>
      </c>
      <c r="O66" s="52">
        <v>11286</v>
      </c>
      <c r="P66" s="52">
        <v>6156</v>
      </c>
      <c r="Q66" s="52">
        <v>-1200</v>
      </c>
      <c r="R66" s="52">
        <v>-4887</v>
      </c>
      <c r="S66" s="496">
        <v>-3188</v>
      </c>
      <c r="T66" s="52">
        <v>-934</v>
      </c>
      <c r="U66" s="52">
        <v>-4409</v>
      </c>
      <c r="V66" s="52">
        <v>-34482</v>
      </c>
      <c r="W66" s="497">
        <v>2864</v>
      </c>
      <c r="X66" s="52">
        <v>26727</v>
      </c>
      <c r="Y66" s="52">
        <v>5151</v>
      </c>
      <c r="Z66" s="52">
        <v>2796</v>
      </c>
      <c r="AA66" s="52">
        <v>2939</v>
      </c>
      <c r="AB66" s="52">
        <v>37780</v>
      </c>
      <c r="AC66" s="496">
        <v>4847</v>
      </c>
      <c r="AD66" s="52">
        <v>58341</v>
      </c>
      <c r="AE66" s="52">
        <v>21116</v>
      </c>
      <c r="AF66" s="52">
        <v>6569</v>
      </c>
      <c r="AG66" s="497">
        <v>671</v>
      </c>
      <c r="AH66" s="52">
        <v>5823</v>
      </c>
      <c r="AI66" s="52">
        <v>6481</v>
      </c>
      <c r="AJ66" s="52">
        <v>2896</v>
      </c>
      <c r="AK66" s="52">
        <v>27771</v>
      </c>
      <c r="AL66" s="497">
        <v>62658</v>
      </c>
      <c r="AM66" s="52">
        <v>0</v>
      </c>
      <c r="AN66" s="52">
        <v>1755</v>
      </c>
      <c r="AO66" s="51">
        <v>292859</v>
      </c>
      <c r="AP66" s="194"/>
      <c r="AQ66" s="52"/>
      <c r="AR66" s="52"/>
      <c r="AS66" s="52"/>
      <c r="AT66" s="52"/>
      <c r="AU66" s="52"/>
      <c r="AV66" s="52"/>
      <c r="AW66" s="52"/>
      <c r="AX66" s="52"/>
      <c r="AY66" s="52"/>
      <c r="AZ66" s="52"/>
      <c r="BA66" s="52"/>
      <c r="BB66" s="52"/>
      <c r="BC66" s="52"/>
    </row>
    <row r="67" spans="2:58" ht="13" customHeight="1">
      <c r="B67" s="190" t="s">
        <v>500</v>
      </c>
      <c r="C67" s="491" t="s">
        <v>257</v>
      </c>
      <c r="D67" s="191">
        <v>-8804</v>
      </c>
      <c r="E67" s="191">
        <v>0</v>
      </c>
      <c r="F67" s="191">
        <v>-872</v>
      </c>
      <c r="G67" s="191">
        <v>0</v>
      </c>
      <c r="H67" s="191">
        <v>0</v>
      </c>
      <c r="I67" s="502">
        <v>0</v>
      </c>
      <c r="J67" s="191">
        <v>-4</v>
      </c>
      <c r="K67" s="191">
        <v>0</v>
      </c>
      <c r="L67" s="191">
        <v>0</v>
      </c>
      <c r="M67" s="503">
        <v>0</v>
      </c>
      <c r="N67" s="191">
        <v>0</v>
      </c>
      <c r="O67" s="191">
        <v>0</v>
      </c>
      <c r="P67" s="191">
        <v>0</v>
      </c>
      <c r="Q67" s="191">
        <v>0</v>
      </c>
      <c r="R67" s="191">
        <v>0</v>
      </c>
      <c r="S67" s="502">
        <v>0</v>
      </c>
      <c r="T67" s="191">
        <v>0</v>
      </c>
      <c r="U67" s="191">
        <v>0</v>
      </c>
      <c r="V67" s="191">
        <v>-3</v>
      </c>
      <c r="W67" s="503">
        <v>0</v>
      </c>
      <c r="X67" s="191">
        <v>-2793</v>
      </c>
      <c r="Y67" s="191">
        <v>-32</v>
      </c>
      <c r="Z67" s="191">
        <v>-1709</v>
      </c>
      <c r="AA67" s="191">
        <v>0</v>
      </c>
      <c r="AB67" s="191">
        <v>-468</v>
      </c>
      <c r="AC67" s="502">
        <v>-3616</v>
      </c>
      <c r="AD67" s="191">
        <v>-125</v>
      </c>
      <c r="AE67" s="191">
        <v>-962</v>
      </c>
      <c r="AF67" s="191">
        <v>-1</v>
      </c>
      <c r="AG67" s="503">
        <v>0</v>
      </c>
      <c r="AH67" s="191">
        <v>-1371</v>
      </c>
      <c r="AI67" s="191">
        <v>-8115</v>
      </c>
      <c r="AJ67" s="191">
        <v>-1022</v>
      </c>
      <c r="AK67" s="191">
        <v>-18</v>
      </c>
      <c r="AL67" s="503">
        <v>0</v>
      </c>
      <c r="AM67" s="191">
        <v>0</v>
      </c>
      <c r="AN67" s="191">
        <v>-168</v>
      </c>
      <c r="AO67" s="195">
        <v>-30083</v>
      </c>
      <c r="AP67" s="194"/>
      <c r="AQ67" s="52"/>
      <c r="AR67" s="52"/>
      <c r="AS67" s="52"/>
      <c r="AT67" s="52"/>
      <c r="AU67" s="52"/>
      <c r="AV67" s="52"/>
      <c r="AW67" s="52"/>
      <c r="AX67" s="52"/>
      <c r="AY67" s="52"/>
      <c r="AZ67" s="52"/>
      <c r="BA67" s="52"/>
      <c r="BB67" s="52"/>
      <c r="BC67" s="52"/>
    </row>
    <row r="68" spans="2:58" ht="13" customHeight="1" thickBot="1">
      <c r="B68" s="99" t="s">
        <v>501</v>
      </c>
      <c r="C68" s="485" t="s">
        <v>71</v>
      </c>
      <c r="D68" s="52">
        <v>40719</v>
      </c>
      <c r="E68" s="52">
        <v>1290</v>
      </c>
      <c r="F68" s="52">
        <v>213426</v>
      </c>
      <c r="G68" s="52">
        <v>55608</v>
      </c>
      <c r="H68" s="52">
        <v>67999</v>
      </c>
      <c r="I68" s="496">
        <v>633767</v>
      </c>
      <c r="J68" s="52">
        <v>2667</v>
      </c>
      <c r="K68" s="52">
        <v>304892</v>
      </c>
      <c r="L68" s="52">
        <v>145262</v>
      </c>
      <c r="M68" s="497">
        <v>32935</v>
      </c>
      <c r="N68" s="52">
        <v>87995</v>
      </c>
      <c r="O68" s="52">
        <v>159856</v>
      </c>
      <c r="P68" s="52">
        <v>310355</v>
      </c>
      <c r="Q68" s="52">
        <v>209551</v>
      </c>
      <c r="R68" s="52">
        <v>97746</v>
      </c>
      <c r="S68" s="496">
        <v>105336</v>
      </c>
      <c r="T68" s="52">
        <v>194652</v>
      </c>
      <c r="U68" s="52">
        <v>12387</v>
      </c>
      <c r="V68" s="52">
        <v>261040</v>
      </c>
      <c r="W68" s="497">
        <v>61119</v>
      </c>
      <c r="X68" s="52">
        <v>278869</v>
      </c>
      <c r="Y68" s="52">
        <v>58328</v>
      </c>
      <c r="Z68" s="52">
        <v>25172</v>
      </c>
      <c r="AA68" s="52">
        <v>39471</v>
      </c>
      <c r="AB68" s="52">
        <v>461918</v>
      </c>
      <c r="AC68" s="496">
        <v>206846</v>
      </c>
      <c r="AD68" s="52">
        <v>690356</v>
      </c>
      <c r="AE68" s="52">
        <v>237033</v>
      </c>
      <c r="AF68" s="52">
        <v>115876</v>
      </c>
      <c r="AG68" s="497">
        <v>274822</v>
      </c>
      <c r="AH68" s="52">
        <v>379791</v>
      </c>
      <c r="AI68" s="52">
        <v>409114</v>
      </c>
      <c r="AJ68" s="52">
        <v>68535</v>
      </c>
      <c r="AK68" s="52">
        <v>302949</v>
      </c>
      <c r="AL68" s="497">
        <v>286489</v>
      </c>
      <c r="AM68" s="52">
        <v>0</v>
      </c>
      <c r="AN68" s="52">
        <v>38280</v>
      </c>
      <c r="AO68" s="51">
        <v>6872451</v>
      </c>
      <c r="AP68" s="194"/>
      <c r="AQ68" s="52"/>
      <c r="AR68" s="52"/>
      <c r="AS68" s="52"/>
      <c r="AT68" s="52"/>
      <c r="AU68" s="52"/>
      <c r="AV68" s="52"/>
      <c r="AW68" s="52"/>
      <c r="AX68" s="52"/>
      <c r="AY68" s="52"/>
      <c r="AZ68" s="52"/>
      <c r="BA68" s="52"/>
      <c r="BB68" s="52"/>
      <c r="BC68" s="52"/>
    </row>
    <row r="69" spans="2:58" ht="13" customHeight="1" thickBot="1">
      <c r="B69" s="196" t="s">
        <v>502</v>
      </c>
      <c r="C69" s="492" t="s">
        <v>113</v>
      </c>
      <c r="D69" s="197">
        <v>73869</v>
      </c>
      <c r="E69" s="197">
        <v>2193</v>
      </c>
      <c r="F69" s="197">
        <v>474208</v>
      </c>
      <c r="G69" s="197">
        <v>133224</v>
      </c>
      <c r="H69" s="197">
        <v>202617</v>
      </c>
      <c r="I69" s="504">
        <v>1016571</v>
      </c>
      <c r="J69" s="197">
        <v>5765</v>
      </c>
      <c r="K69" s="197">
        <v>685010</v>
      </c>
      <c r="L69" s="197">
        <v>283415</v>
      </c>
      <c r="M69" s="505">
        <v>88605</v>
      </c>
      <c r="N69" s="197">
        <v>216369</v>
      </c>
      <c r="O69" s="197">
        <v>355007</v>
      </c>
      <c r="P69" s="197">
        <v>839147</v>
      </c>
      <c r="Q69" s="197">
        <v>596128</v>
      </c>
      <c r="R69" s="197">
        <v>201730</v>
      </c>
      <c r="S69" s="504">
        <v>330777</v>
      </c>
      <c r="T69" s="197">
        <v>760744</v>
      </c>
      <c r="U69" s="197">
        <v>40889</v>
      </c>
      <c r="V69" s="197">
        <v>1020423</v>
      </c>
      <c r="W69" s="505">
        <v>145817</v>
      </c>
      <c r="X69" s="197">
        <v>582708</v>
      </c>
      <c r="Y69" s="197">
        <v>121531</v>
      </c>
      <c r="Z69" s="197">
        <v>58497</v>
      </c>
      <c r="AA69" s="197">
        <v>72532</v>
      </c>
      <c r="AB69" s="197">
        <v>636400</v>
      </c>
      <c r="AC69" s="504">
        <v>304413</v>
      </c>
      <c r="AD69" s="197">
        <v>806717</v>
      </c>
      <c r="AE69" s="197">
        <v>431790</v>
      </c>
      <c r="AF69" s="197">
        <v>221588</v>
      </c>
      <c r="AG69" s="505">
        <v>378845</v>
      </c>
      <c r="AH69" s="197">
        <v>564268</v>
      </c>
      <c r="AI69" s="197">
        <v>685516</v>
      </c>
      <c r="AJ69" s="197">
        <v>79666</v>
      </c>
      <c r="AK69" s="197">
        <v>449518</v>
      </c>
      <c r="AL69" s="505">
        <v>458779</v>
      </c>
      <c r="AM69" s="197">
        <v>16795</v>
      </c>
      <c r="AN69" s="197">
        <v>56610</v>
      </c>
      <c r="AO69" s="198">
        <v>13398681</v>
      </c>
      <c r="AP69" s="194"/>
      <c r="AQ69" s="52"/>
      <c r="AR69" s="52"/>
      <c r="AS69" s="52"/>
      <c r="AT69" s="52"/>
      <c r="AU69" s="52"/>
      <c r="AV69" s="52"/>
      <c r="AW69" s="52"/>
      <c r="AX69" s="52"/>
      <c r="AY69" s="52"/>
      <c r="AZ69" s="52"/>
      <c r="BA69" s="52"/>
      <c r="BB69" s="52"/>
      <c r="BC69" s="52"/>
    </row>
    <row r="70" spans="2:58" ht="13" customHeight="1"/>
    <row r="71" spans="2:58" ht="12">
      <c r="B71" s="49"/>
      <c r="C71" s="49"/>
      <c r="D71" s="1104" t="s">
        <v>258</v>
      </c>
      <c r="E71" s="1104"/>
      <c r="F71" s="1104"/>
    </row>
    <row r="73" spans="2:58" ht="13">
      <c r="B73" s="166" t="s">
        <v>421</v>
      </c>
    </row>
    <row r="74" spans="2:58" ht="11.5" thickBot="1">
      <c r="AB74" s="50"/>
    </row>
    <row r="75" spans="2:58" s="48" customFormat="1" ht="13" customHeight="1">
      <c r="B75" s="1167"/>
      <c r="C75" s="1168"/>
      <c r="D75" s="619" t="s">
        <v>24</v>
      </c>
      <c r="E75" s="620" t="s">
        <v>25</v>
      </c>
      <c r="F75" s="620" t="s">
        <v>27</v>
      </c>
      <c r="G75" s="620" t="s">
        <v>28</v>
      </c>
      <c r="H75" s="620" t="s">
        <v>30</v>
      </c>
      <c r="I75" s="621" t="s">
        <v>31</v>
      </c>
      <c r="J75" s="620" t="s">
        <v>33</v>
      </c>
      <c r="K75" s="620" t="s">
        <v>34</v>
      </c>
      <c r="L75" s="620" t="s">
        <v>35</v>
      </c>
      <c r="M75" s="622" t="s">
        <v>37</v>
      </c>
      <c r="N75" s="620" t="s">
        <v>39</v>
      </c>
      <c r="O75" s="620" t="s">
        <v>41</v>
      </c>
      <c r="P75" s="620" t="s">
        <v>42</v>
      </c>
      <c r="Q75" s="620" t="s">
        <v>43</v>
      </c>
      <c r="R75" s="620" t="s">
        <v>44</v>
      </c>
      <c r="S75" s="621" t="s">
        <v>45</v>
      </c>
      <c r="T75" s="620" t="s">
        <v>47</v>
      </c>
      <c r="U75" s="620" t="s">
        <v>49</v>
      </c>
      <c r="V75" s="620" t="s">
        <v>50</v>
      </c>
      <c r="W75" s="622" t="s">
        <v>51</v>
      </c>
      <c r="X75" s="620" t="s">
        <v>53</v>
      </c>
      <c r="Y75" s="620" t="s">
        <v>54</v>
      </c>
      <c r="Z75" s="620" t="s">
        <v>56</v>
      </c>
      <c r="AA75" s="620" t="s">
        <v>57</v>
      </c>
      <c r="AB75" s="620" t="s">
        <v>58</v>
      </c>
      <c r="AC75" s="621" t="s">
        <v>60</v>
      </c>
      <c r="AD75" s="620" t="s">
        <v>61</v>
      </c>
      <c r="AE75" s="620" t="s">
        <v>62</v>
      </c>
      <c r="AF75" s="620" t="s">
        <v>63</v>
      </c>
      <c r="AG75" s="622" t="s">
        <v>64</v>
      </c>
      <c r="AH75" s="620" t="s">
        <v>65</v>
      </c>
      <c r="AI75" s="620" t="s">
        <v>109</v>
      </c>
      <c r="AJ75" s="620" t="s">
        <v>110</v>
      </c>
      <c r="AK75" s="620" t="s">
        <v>422</v>
      </c>
      <c r="AL75" s="622" t="s">
        <v>423</v>
      </c>
      <c r="AM75" s="620" t="s">
        <v>424</v>
      </c>
      <c r="AN75" s="623" t="s">
        <v>425</v>
      </c>
      <c r="AO75" s="199"/>
      <c r="AP75" s="200"/>
      <c r="AQ75" s="200"/>
      <c r="AR75" s="200"/>
      <c r="AS75" s="200"/>
      <c r="AT75" s="200"/>
      <c r="AU75" s="200"/>
      <c r="AV75" s="200"/>
      <c r="AW75" s="200"/>
      <c r="AX75" s="200"/>
      <c r="AY75" s="200"/>
      <c r="AZ75" s="200"/>
      <c r="BA75" s="200"/>
      <c r="BB75" s="200"/>
      <c r="BC75" s="200"/>
      <c r="BD75" s="167"/>
      <c r="BE75" s="200"/>
      <c r="BF75" s="200"/>
    </row>
    <row r="76" spans="2:58" s="48" customFormat="1" ht="13" customHeight="1">
      <c r="B76" s="1169"/>
      <c r="C76" s="1170"/>
      <c r="D76" s="1142" t="s">
        <v>533</v>
      </c>
      <c r="E76" s="1093" t="s">
        <v>26</v>
      </c>
      <c r="F76" s="1093" t="s">
        <v>404</v>
      </c>
      <c r="G76" s="1093" t="s">
        <v>29</v>
      </c>
      <c r="H76" s="1096" t="s">
        <v>487</v>
      </c>
      <c r="I76" s="1099" t="s">
        <v>32</v>
      </c>
      <c r="J76" s="1093" t="s">
        <v>488</v>
      </c>
      <c r="K76" s="1093" t="s">
        <v>534</v>
      </c>
      <c r="L76" s="1093" t="s">
        <v>489</v>
      </c>
      <c r="M76" s="1096" t="s">
        <v>36</v>
      </c>
      <c r="N76" s="1099" t="s">
        <v>38</v>
      </c>
      <c r="O76" s="1093" t="s">
        <v>40</v>
      </c>
      <c r="P76" s="1093" t="s">
        <v>490</v>
      </c>
      <c r="Q76" s="1093" t="s">
        <v>491</v>
      </c>
      <c r="R76" s="1096" t="s">
        <v>492</v>
      </c>
      <c r="S76" s="1099" t="s">
        <v>260</v>
      </c>
      <c r="T76" s="1093" t="s">
        <v>76</v>
      </c>
      <c r="U76" s="1093" t="s">
        <v>535</v>
      </c>
      <c r="V76" s="1093" t="s">
        <v>77</v>
      </c>
      <c r="W76" s="1096" t="s">
        <v>46</v>
      </c>
      <c r="X76" s="1099" t="s">
        <v>48</v>
      </c>
      <c r="Y76" s="1093" t="s">
        <v>493</v>
      </c>
      <c r="Z76" s="1093" t="s">
        <v>265</v>
      </c>
      <c r="AA76" s="1093" t="s">
        <v>266</v>
      </c>
      <c r="AB76" s="1096" t="s">
        <v>52</v>
      </c>
      <c r="AC76" s="1099" t="s">
        <v>494</v>
      </c>
      <c r="AD76" s="1093" t="s">
        <v>55</v>
      </c>
      <c r="AE76" s="1093" t="s">
        <v>495</v>
      </c>
      <c r="AF76" s="1093" t="s">
        <v>405</v>
      </c>
      <c r="AG76" s="1096" t="s">
        <v>59</v>
      </c>
      <c r="AH76" s="1099" t="s">
        <v>496</v>
      </c>
      <c r="AI76" s="1093" t="s">
        <v>497</v>
      </c>
      <c r="AJ76" s="1093" t="s">
        <v>531</v>
      </c>
      <c r="AK76" s="1093" t="s">
        <v>498</v>
      </c>
      <c r="AL76" s="1096" t="s">
        <v>499</v>
      </c>
      <c r="AM76" s="1093" t="s">
        <v>66</v>
      </c>
      <c r="AN76" s="1119" t="s">
        <v>67</v>
      </c>
      <c r="AO76" s="1122"/>
      <c r="AP76" s="1103"/>
      <c r="AQ76" s="1103"/>
      <c r="AR76" s="1103"/>
      <c r="AS76" s="1103"/>
      <c r="AT76" s="1103"/>
      <c r="AU76" s="1103"/>
      <c r="AV76" s="1103"/>
      <c r="AW76" s="1103"/>
      <c r="AX76" s="1103"/>
      <c r="AY76" s="1103"/>
      <c r="AZ76" s="1103"/>
      <c r="BA76" s="1103"/>
      <c r="BB76" s="1103"/>
      <c r="BC76" s="1103"/>
      <c r="BD76" s="167"/>
      <c r="BE76" s="200"/>
      <c r="BF76" s="200"/>
    </row>
    <row r="77" spans="2:58" s="48" customFormat="1" ht="13" customHeight="1">
      <c r="B77" s="1169"/>
      <c r="C77" s="1170"/>
      <c r="D77" s="1143"/>
      <c r="E77" s="1094"/>
      <c r="F77" s="1094"/>
      <c r="G77" s="1094"/>
      <c r="H77" s="1097"/>
      <c r="I77" s="1100"/>
      <c r="J77" s="1094"/>
      <c r="K77" s="1094"/>
      <c r="L77" s="1094"/>
      <c r="M77" s="1097"/>
      <c r="N77" s="1100"/>
      <c r="O77" s="1094"/>
      <c r="P77" s="1094"/>
      <c r="Q77" s="1094"/>
      <c r="R77" s="1097"/>
      <c r="S77" s="1100"/>
      <c r="T77" s="1094"/>
      <c r="U77" s="1094"/>
      <c r="V77" s="1094"/>
      <c r="W77" s="1097"/>
      <c r="X77" s="1100"/>
      <c r="Y77" s="1094"/>
      <c r="Z77" s="1094"/>
      <c r="AA77" s="1094"/>
      <c r="AB77" s="1097"/>
      <c r="AC77" s="1100"/>
      <c r="AD77" s="1094"/>
      <c r="AE77" s="1094"/>
      <c r="AF77" s="1094"/>
      <c r="AG77" s="1097"/>
      <c r="AH77" s="1100"/>
      <c r="AI77" s="1094"/>
      <c r="AJ77" s="1094"/>
      <c r="AK77" s="1094"/>
      <c r="AL77" s="1097"/>
      <c r="AM77" s="1094"/>
      <c r="AN77" s="1120"/>
      <c r="AO77" s="1122"/>
      <c r="AP77" s="1103"/>
      <c r="AQ77" s="1103"/>
      <c r="AR77" s="1103"/>
      <c r="AS77" s="1103"/>
      <c r="AT77" s="1103"/>
      <c r="AU77" s="1103"/>
      <c r="AV77" s="1103"/>
      <c r="AW77" s="1103"/>
      <c r="AX77" s="1103"/>
      <c r="AY77" s="1103"/>
      <c r="AZ77" s="1103"/>
      <c r="BA77" s="1103"/>
      <c r="BB77" s="1103"/>
      <c r="BC77" s="1103"/>
      <c r="BD77" s="167"/>
      <c r="BE77" s="1106"/>
      <c r="BF77" s="1107"/>
    </row>
    <row r="78" spans="2:58" s="48" customFormat="1" ht="13" customHeight="1" thickBot="1">
      <c r="B78" s="1171"/>
      <c r="C78" s="1172"/>
      <c r="D78" s="1144"/>
      <c r="E78" s="1095"/>
      <c r="F78" s="1095"/>
      <c r="G78" s="1095"/>
      <c r="H78" s="1098"/>
      <c r="I78" s="1101"/>
      <c r="J78" s="1095"/>
      <c r="K78" s="1095"/>
      <c r="L78" s="1095"/>
      <c r="M78" s="1098"/>
      <c r="N78" s="1101"/>
      <c r="O78" s="1095"/>
      <c r="P78" s="1095"/>
      <c r="Q78" s="1095"/>
      <c r="R78" s="1098"/>
      <c r="S78" s="1101"/>
      <c r="T78" s="1095"/>
      <c r="U78" s="1095"/>
      <c r="V78" s="1095"/>
      <c r="W78" s="1098"/>
      <c r="X78" s="1101"/>
      <c r="Y78" s="1095"/>
      <c r="Z78" s="1095"/>
      <c r="AA78" s="1095"/>
      <c r="AB78" s="1098"/>
      <c r="AC78" s="1101"/>
      <c r="AD78" s="1095"/>
      <c r="AE78" s="1095"/>
      <c r="AF78" s="1095"/>
      <c r="AG78" s="1098"/>
      <c r="AH78" s="1101"/>
      <c r="AI78" s="1095"/>
      <c r="AJ78" s="1095"/>
      <c r="AK78" s="1095"/>
      <c r="AL78" s="1098"/>
      <c r="AM78" s="1095"/>
      <c r="AN78" s="1121"/>
      <c r="AO78" s="1122"/>
      <c r="AP78" s="1103"/>
      <c r="AQ78" s="1103"/>
      <c r="AR78" s="1103"/>
      <c r="AS78" s="1103"/>
      <c r="AT78" s="1103"/>
      <c r="AU78" s="1103"/>
      <c r="AV78" s="1103"/>
      <c r="AW78" s="1103"/>
      <c r="AX78" s="1103"/>
      <c r="AY78" s="1103"/>
      <c r="AZ78" s="1103"/>
      <c r="BA78" s="1103"/>
      <c r="BB78" s="1103"/>
      <c r="BC78" s="1103"/>
      <c r="BD78" s="167"/>
      <c r="BE78" s="1106"/>
      <c r="BF78" s="1107"/>
    </row>
    <row r="79" spans="2:58" ht="13" customHeight="1">
      <c r="B79" s="624" t="s">
        <v>78</v>
      </c>
      <c r="C79" s="625" t="s">
        <v>533</v>
      </c>
      <c r="D79" s="626">
        <v>0.12477493941978367</v>
      </c>
      <c r="E79" s="560">
        <v>0</v>
      </c>
      <c r="F79" s="560">
        <v>0.13542158715162966</v>
      </c>
      <c r="G79" s="560">
        <v>9.4952861346303975E-3</v>
      </c>
      <c r="H79" s="560">
        <v>6.9934901809818525E-3</v>
      </c>
      <c r="I79" s="627">
        <v>2.1897142452420933E-3</v>
      </c>
      <c r="J79" s="560">
        <v>0</v>
      </c>
      <c r="K79" s="560">
        <v>8.3414840659260456E-3</v>
      </c>
      <c r="L79" s="560">
        <v>1.0585184270416174E-5</v>
      </c>
      <c r="M79" s="628">
        <v>0</v>
      </c>
      <c r="N79" s="560">
        <v>0</v>
      </c>
      <c r="O79" s="560">
        <v>0</v>
      </c>
      <c r="P79" s="560">
        <v>0</v>
      </c>
      <c r="Q79" s="560">
        <v>0</v>
      </c>
      <c r="R79" s="560">
        <v>0</v>
      </c>
      <c r="S79" s="627">
        <v>0</v>
      </c>
      <c r="T79" s="560">
        <v>0</v>
      </c>
      <c r="U79" s="560">
        <v>0</v>
      </c>
      <c r="V79" s="560">
        <v>0</v>
      </c>
      <c r="W79" s="628">
        <v>1.0149708195889369E-3</v>
      </c>
      <c r="X79" s="560">
        <v>1.0296752404291686E-3</v>
      </c>
      <c r="Y79" s="560">
        <v>0</v>
      </c>
      <c r="Z79" s="560">
        <v>0</v>
      </c>
      <c r="AA79" s="560">
        <v>0</v>
      </c>
      <c r="AB79" s="560">
        <v>1.7913262099308611E-4</v>
      </c>
      <c r="AC79" s="627">
        <v>0</v>
      </c>
      <c r="AD79" s="560">
        <v>4.9583683001597831E-6</v>
      </c>
      <c r="AE79" s="560">
        <v>0</v>
      </c>
      <c r="AF79" s="560">
        <v>0</v>
      </c>
      <c r="AG79" s="628">
        <v>2.3756417532236139E-5</v>
      </c>
      <c r="AH79" s="560">
        <v>1.5648592512777617E-3</v>
      </c>
      <c r="AI79" s="560">
        <v>1.9313918274701102E-3</v>
      </c>
      <c r="AJ79" s="560">
        <v>7.5314437777721985E-4</v>
      </c>
      <c r="AK79" s="560">
        <v>6.6738150641353626E-6</v>
      </c>
      <c r="AL79" s="560">
        <v>1.6077457773786507E-2</v>
      </c>
      <c r="AM79" s="747">
        <v>0</v>
      </c>
      <c r="AN79" s="629">
        <v>0</v>
      </c>
      <c r="AO79" s="94"/>
      <c r="AP79" s="84"/>
      <c r="AQ79" s="84"/>
      <c r="AR79" s="84"/>
      <c r="AS79" s="84"/>
      <c r="AT79" s="84"/>
      <c r="AU79" s="84"/>
      <c r="AV79" s="84"/>
      <c r="AW79" s="84"/>
      <c r="AX79" s="84"/>
      <c r="AY79" s="84"/>
      <c r="AZ79" s="84"/>
      <c r="BA79" s="84"/>
      <c r="BB79" s="84"/>
      <c r="BC79" s="84"/>
      <c r="BD79" s="84"/>
      <c r="BE79" s="84"/>
      <c r="BF79" s="84"/>
    </row>
    <row r="80" spans="2:58" ht="13" customHeight="1">
      <c r="B80" s="624" t="s">
        <v>79</v>
      </c>
      <c r="C80" s="630" t="s">
        <v>26</v>
      </c>
      <c r="D80" s="626">
        <v>0</v>
      </c>
      <c r="E80" s="560">
        <v>5.0159598723210214E-3</v>
      </c>
      <c r="F80" s="560">
        <v>2.4040083676361428E-4</v>
      </c>
      <c r="G80" s="560">
        <v>1.4261694589563442E-4</v>
      </c>
      <c r="H80" s="560">
        <v>7.0576506413578329E-4</v>
      </c>
      <c r="I80" s="627">
        <v>8.7549221844809659E-4</v>
      </c>
      <c r="J80" s="560">
        <v>0.12471812662619254</v>
      </c>
      <c r="K80" s="560">
        <v>5.9853140830060874E-5</v>
      </c>
      <c r="L80" s="560">
        <v>3.9154596616269431E-2</v>
      </c>
      <c r="M80" s="628">
        <v>3.0472320975114269E-4</v>
      </c>
      <c r="N80" s="560">
        <v>3.420083283649691E-3</v>
      </c>
      <c r="O80" s="560">
        <v>1.1830752633046672E-4</v>
      </c>
      <c r="P80" s="560">
        <v>1.6683608473843081E-5</v>
      </c>
      <c r="Q80" s="560">
        <v>5.0324762467121151E-6</v>
      </c>
      <c r="R80" s="560">
        <v>2.9742725425073118E-5</v>
      </c>
      <c r="S80" s="627">
        <v>1.4511287060466719E-4</v>
      </c>
      <c r="T80" s="560">
        <v>3.9435079343379642E-6</v>
      </c>
      <c r="U80" s="560">
        <v>0</v>
      </c>
      <c r="V80" s="560">
        <v>7.4478917076545713E-5</v>
      </c>
      <c r="W80" s="628">
        <v>2.8803225961307667E-4</v>
      </c>
      <c r="X80" s="560">
        <v>1.9563829568154203E-3</v>
      </c>
      <c r="Y80" s="560">
        <v>0.10164484781660646</v>
      </c>
      <c r="Z80" s="560">
        <v>0</v>
      </c>
      <c r="AA80" s="560">
        <v>0</v>
      </c>
      <c r="AB80" s="560">
        <v>1.5713387806411063E-6</v>
      </c>
      <c r="AC80" s="627">
        <v>0</v>
      </c>
      <c r="AD80" s="560">
        <v>0</v>
      </c>
      <c r="AE80" s="560">
        <v>4.6318812385650434E-6</v>
      </c>
      <c r="AF80" s="560">
        <v>0</v>
      </c>
      <c r="AG80" s="628">
        <v>7.918805844078713E-6</v>
      </c>
      <c r="AH80" s="560">
        <v>5.6710641042908688E-5</v>
      </c>
      <c r="AI80" s="560">
        <v>4.3762654700984365E-6</v>
      </c>
      <c r="AJ80" s="560">
        <v>1.2552406296286999E-5</v>
      </c>
      <c r="AK80" s="560">
        <v>4.4492100427569081E-6</v>
      </c>
      <c r="AL80" s="560">
        <v>-2.1796987220426391E-6</v>
      </c>
      <c r="AM80" s="627">
        <v>0</v>
      </c>
      <c r="AN80" s="629">
        <v>1.0598834128245893E-4</v>
      </c>
      <c r="AO80" s="84"/>
    </row>
    <row r="81" spans="2:41" ht="13" customHeight="1">
      <c r="B81" s="624" t="s">
        <v>80</v>
      </c>
      <c r="C81" s="630" t="s">
        <v>404</v>
      </c>
      <c r="D81" s="626">
        <v>5.821115758978733E-2</v>
      </c>
      <c r="E81" s="560">
        <v>0</v>
      </c>
      <c r="F81" s="560">
        <v>0.18282905391726836</v>
      </c>
      <c r="G81" s="560">
        <v>4.661322284273104E-3</v>
      </c>
      <c r="H81" s="560">
        <v>7.3537758430931269E-4</v>
      </c>
      <c r="I81" s="627">
        <v>8.8916563624183657E-3</v>
      </c>
      <c r="J81" s="560">
        <v>0</v>
      </c>
      <c r="K81" s="560">
        <v>1.4598327031722164E-5</v>
      </c>
      <c r="L81" s="560">
        <v>2.7521479103082052E-4</v>
      </c>
      <c r="M81" s="628">
        <v>0</v>
      </c>
      <c r="N81" s="560">
        <v>0</v>
      </c>
      <c r="O81" s="560">
        <v>0</v>
      </c>
      <c r="P81" s="560">
        <v>0</v>
      </c>
      <c r="Q81" s="560">
        <v>0</v>
      </c>
      <c r="R81" s="560">
        <v>0</v>
      </c>
      <c r="S81" s="627">
        <v>0</v>
      </c>
      <c r="T81" s="560">
        <v>0</v>
      </c>
      <c r="U81" s="560">
        <v>0</v>
      </c>
      <c r="V81" s="560">
        <v>0</v>
      </c>
      <c r="W81" s="628">
        <v>9.7382335392992591E-4</v>
      </c>
      <c r="X81" s="560">
        <v>3.2606382613590339E-5</v>
      </c>
      <c r="Y81" s="560">
        <v>0</v>
      </c>
      <c r="Z81" s="560">
        <v>0</v>
      </c>
      <c r="AA81" s="560">
        <v>0</v>
      </c>
      <c r="AB81" s="560">
        <v>1.257071024512885E-4</v>
      </c>
      <c r="AC81" s="627">
        <v>0</v>
      </c>
      <c r="AD81" s="560">
        <v>0</v>
      </c>
      <c r="AE81" s="560">
        <v>0</v>
      </c>
      <c r="AF81" s="560">
        <v>0</v>
      </c>
      <c r="AG81" s="628">
        <v>7.1005292401905796E-4</v>
      </c>
      <c r="AH81" s="560">
        <v>6.0822162518519565E-3</v>
      </c>
      <c r="AI81" s="560">
        <v>6.8211391127267632E-3</v>
      </c>
      <c r="AJ81" s="560">
        <v>5.3975347074034093E-4</v>
      </c>
      <c r="AK81" s="560">
        <v>4.4492100427569081E-6</v>
      </c>
      <c r="AL81" s="560">
        <v>8.3759282791932496E-2</v>
      </c>
      <c r="AM81" s="627">
        <v>0</v>
      </c>
      <c r="AN81" s="629">
        <v>3.4092916445857624E-3</v>
      </c>
      <c r="AO81" s="84"/>
    </row>
    <row r="82" spans="2:41" ht="13" customHeight="1">
      <c r="B82" s="624" t="s">
        <v>81</v>
      </c>
      <c r="C82" s="630" t="s">
        <v>29</v>
      </c>
      <c r="D82" s="626">
        <v>3.3302197132762052E-3</v>
      </c>
      <c r="E82" s="560">
        <v>2.7359781121751026E-3</v>
      </c>
      <c r="F82" s="560">
        <v>8.8357851406977524E-4</v>
      </c>
      <c r="G82" s="560">
        <v>0.18466642646970516</v>
      </c>
      <c r="H82" s="560">
        <v>3.2178938588568579E-3</v>
      </c>
      <c r="I82" s="627">
        <v>1.25028158387363E-3</v>
      </c>
      <c r="J82" s="560">
        <v>1.0407632263660018E-3</v>
      </c>
      <c r="K82" s="560">
        <v>3.6495817579305411E-3</v>
      </c>
      <c r="L82" s="560">
        <v>2.8403577792283402E-3</v>
      </c>
      <c r="M82" s="628">
        <v>1.0383161221150048E-3</v>
      </c>
      <c r="N82" s="560">
        <v>1.252489959282522E-3</v>
      </c>
      <c r="O82" s="560">
        <v>1.225327951279834E-3</v>
      </c>
      <c r="P82" s="560">
        <v>1.0010165084305849E-3</v>
      </c>
      <c r="Q82" s="560">
        <v>3.2845294970207739E-3</v>
      </c>
      <c r="R82" s="560">
        <v>1.3632082486491847E-3</v>
      </c>
      <c r="S82" s="627">
        <v>3.9875807568240836E-3</v>
      </c>
      <c r="T82" s="560">
        <v>4.4075273679450647E-3</v>
      </c>
      <c r="U82" s="560">
        <v>1.2717356746313189E-3</v>
      </c>
      <c r="V82" s="560">
        <v>1.6414761329370271E-3</v>
      </c>
      <c r="W82" s="628">
        <v>3.6072611561066268E-3</v>
      </c>
      <c r="X82" s="560">
        <v>3.657063228924264E-3</v>
      </c>
      <c r="Y82" s="560">
        <v>3.3736248364614788E-4</v>
      </c>
      <c r="Z82" s="560">
        <v>9.4021915653794206E-4</v>
      </c>
      <c r="AA82" s="560">
        <v>3.5570506810786964E-3</v>
      </c>
      <c r="AB82" s="560">
        <v>3.8324952859836582E-3</v>
      </c>
      <c r="AC82" s="627">
        <v>1.0544884745395237E-3</v>
      </c>
      <c r="AD82" s="560">
        <v>2.1073065275679081E-5</v>
      </c>
      <c r="AE82" s="560">
        <v>1.5285208087264643E-3</v>
      </c>
      <c r="AF82" s="560">
        <v>4.1518493781251691E-4</v>
      </c>
      <c r="AG82" s="628">
        <v>4.400216447359738E-3</v>
      </c>
      <c r="AH82" s="560">
        <v>4.5722954340845129E-4</v>
      </c>
      <c r="AI82" s="560">
        <v>3.4236983527736772E-3</v>
      </c>
      <c r="AJ82" s="560">
        <v>8.5356362814751584E-3</v>
      </c>
      <c r="AK82" s="560">
        <v>1.3970519534256692E-3</v>
      </c>
      <c r="AL82" s="560">
        <v>2.8270692424893031E-3</v>
      </c>
      <c r="AM82" s="627">
        <v>2.0005954153021734E-2</v>
      </c>
      <c r="AN82" s="629">
        <v>2.1197668256491787E-4</v>
      </c>
      <c r="AO82" s="84"/>
    </row>
    <row r="83" spans="2:41" ht="13" customHeight="1">
      <c r="B83" s="624" t="s">
        <v>82</v>
      </c>
      <c r="C83" s="630" t="s">
        <v>487</v>
      </c>
      <c r="D83" s="626">
        <v>1.7246747620788153E-2</v>
      </c>
      <c r="E83" s="560">
        <v>0</v>
      </c>
      <c r="F83" s="560">
        <v>1.5480548620014845E-2</v>
      </c>
      <c r="G83" s="560">
        <v>6.1100102083708639E-3</v>
      </c>
      <c r="H83" s="560">
        <v>0.29153032568836773</v>
      </c>
      <c r="I83" s="627">
        <v>1.5529658036674271E-2</v>
      </c>
      <c r="J83" s="560">
        <v>1.0407632263660018E-3</v>
      </c>
      <c r="K83" s="560">
        <v>5.0028466737711856E-3</v>
      </c>
      <c r="L83" s="560">
        <v>3.5245135225729057E-2</v>
      </c>
      <c r="M83" s="628">
        <v>1.0947463461429942E-3</v>
      </c>
      <c r="N83" s="560">
        <v>3.3091616636394309E-3</v>
      </c>
      <c r="O83" s="560">
        <v>4.977366643474636E-3</v>
      </c>
      <c r="P83" s="560">
        <v>1.7684624982273666E-3</v>
      </c>
      <c r="Q83" s="560">
        <v>1.3302512212142359E-3</v>
      </c>
      <c r="R83" s="560">
        <v>3.7574976453675704E-3</v>
      </c>
      <c r="S83" s="627">
        <v>5.3117357010916723E-3</v>
      </c>
      <c r="T83" s="560">
        <v>8.8163692385349081E-3</v>
      </c>
      <c r="U83" s="560">
        <v>3.9619457555821859E-3</v>
      </c>
      <c r="V83" s="560">
        <v>9.6038603598703673E-4</v>
      </c>
      <c r="W83" s="628">
        <v>8.8508198632532564E-2</v>
      </c>
      <c r="X83" s="560">
        <v>4.913781859868064E-2</v>
      </c>
      <c r="Y83" s="560">
        <v>1.0861426302754031E-3</v>
      </c>
      <c r="Z83" s="560">
        <v>4.3079132263192984E-3</v>
      </c>
      <c r="AA83" s="560">
        <v>5.9559918380852591E-3</v>
      </c>
      <c r="AB83" s="560">
        <v>6.2020741671904465E-3</v>
      </c>
      <c r="AC83" s="627">
        <v>3.9288729456363556E-3</v>
      </c>
      <c r="AD83" s="560">
        <v>3.9790905608782259E-4</v>
      </c>
      <c r="AE83" s="560">
        <v>1.2510711225364181E-2</v>
      </c>
      <c r="AF83" s="560">
        <v>6.1736195100817737E-3</v>
      </c>
      <c r="AG83" s="628">
        <v>1.243252517520358E-3</v>
      </c>
      <c r="AH83" s="560">
        <v>8.4622909681215316E-3</v>
      </c>
      <c r="AI83" s="560">
        <v>6.3032810320984489E-3</v>
      </c>
      <c r="AJ83" s="560">
        <v>6.7155373685135441E-3</v>
      </c>
      <c r="AK83" s="560">
        <v>3.0655057194595098E-3</v>
      </c>
      <c r="AL83" s="560">
        <v>3.8885825201240686E-3</v>
      </c>
      <c r="AM83" s="627">
        <v>0.43262875855909499</v>
      </c>
      <c r="AN83" s="629">
        <v>5.4760642995937113E-4</v>
      </c>
      <c r="AO83" s="84"/>
    </row>
    <row r="84" spans="2:41" ht="13" customHeight="1">
      <c r="B84" s="631" t="s">
        <v>83</v>
      </c>
      <c r="C84" s="632" t="s">
        <v>32</v>
      </c>
      <c r="D84" s="633">
        <v>5.2904466014160205E-2</v>
      </c>
      <c r="E84" s="576">
        <v>1.5959872321021432E-2</v>
      </c>
      <c r="F84" s="576">
        <v>8.9348977663809975E-3</v>
      </c>
      <c r="G84" s="576">
        <v>0.15979102864348765</v>
      </c>
      <c r="H84" s="576">
        <v>4.0776440278949937E-2</v>
      </c>
      <c r="I84" s="634">
        <v>0.16670158798549239</v>
      </c>
      <c r="J84" s="576">
        <v>5.6721595836947095E-2</v>
      </c>
      <c r="K84" s="576">
        <v>0.16412461131954278</v>
      </c>
      <c r="L84" s="576">
        <v>3.6942293103752445E-2</v>
      </c>
      <c r="M84" s="635">
        <v>6.5346199424411713E-3</v>
      </c>
      <c r="N84" s="576">
        <v>1.1494252873563218E-2</v>
      </c>
      <c r="O84" s="576">
        <v>9.0646099936057597E-3</v>
      </c>
      <c r="P84" s="576">
        <v>3.1603521194737035E-3</v>
      </c>
      <c r="Q84" s="576">
        <v>4.5611009716034143E-3</v>
      </c>
      <c r="R84" s="576">
        <v>7.0936400138799389E-3</v>
      </c>
      <c r="S84" s="634">
        <v>1.5342662881639291E-2</v>
      </c>
      <c r="T84" s="576">
        <v>1.8371488963435795E-2</v>
      </c>
      <c r="U84" s="576">
        <v>1.0418449949864267E-2</v>
      </c>
      <c r="V84" s="576">
        <v>9.8792363559033845E-3</v>
      </c>
      <c r="W84" s="635">
        <v>3.6470370395770044E-2</v>
      </c>
      <c r="X84" s="576">
        <v>5.2050083403694476E-3</v>
      </c>
      <c r="Y84" s="576">
        <v>1.3329932280652674E-3</v>
      </c>
      <c r="Z84" s="576">
        <v>9.3167170966032449E-3</v>
      </c>
      <c r="AA84" s="576">
        <v>1.9936028235813159E-2</v>
      </c>
      <c r="AB84" s="576">
        <v>7.856693903205531E-6</v>
      </c>
      <c r="AC84" s="634">
        <v>1.9710064944663992E-5</v>
      </c>
      <c r="AD84" s="576">
        <v>3.3468986026078541E-5</v>
      </c>
      <c r="AE84" s="576">
        <v>8.2910674170314272E-4</v>
      </c>
      <c r="AF84" s="576">
        <v>2.9785006408289259E-4</v>
      </c>
      <c r="AG84" s="635">
        <v>9.0802307012102573E-4</v>
      </c>
      <c r="AH84" s="576">
        <v>1.3582198529776631E-2</v>
      </c>
      <c r="AI84" s="576">
        <v>0.15256974308404181</v>
      </c>
      <c r="AJ84" s="576">
        <v>8.5356362814751588E-4</v>
      </c>
      <c r="AK84" s="576">
        <v>2.9720723085616147E-3</v>
      </c>
      <c r="AL84" s="576">
        <v>6.4301112300257863E-3</v>
      </c>
      <c r="AM84" s="634">
        <v>9.2884787139029465E-3</v>
      </c>
      <c r="AN84" s="636">
        <v>3.2503091326620739E-3</v>
      </c>
      <c r="AO84" s="84"/>
    </row>
    <row r="85" spans="2:41" ht="13" customHeight="1">
      <c r="B85" s="624" t="s">
        <v>84</v>
      </c>
      <c r="C85" s="630" t="s">
        <v>488</v>
      </c>
      <c r="D85" s="626">
        <v>6.6875143835709158E-3</v>
      </c>
      <c r="E85" s="560">
        <v>6.8399452804377564E-3</v>
      </c>
      <c r="F85" s="560">
        <v>4.7637323706053039E-3</v>
      </c>
      <c r="G85" s="560">
        <v>8.5570167537380656E-3</v>
      </c>
      <c r="H85" s="560">
        <v>4.0569152637735233E-3</v>
      </c>
      <c r="I85" s="627">
        <v>2.4189161406335613E-3</v>
      </c>
      <c r="J85" s="560">
        <v>3.2610581092801384E-2</v>
      </c>
      <c r="K85" s="560">
        <v>1.2379381322900397E-3</v>
      </c>
      <c r="L85" s="560">
        <v>1.7924245364571389E-2</v>
      </c>
      <c r="M85" s="628">
        <v>1.1929349359516957E-2</v>
      </c>
      <c r="N85" s="560">
        <v>4.0209087253719336E-3</v>
      </c>
      <c r="O85" s="560">
        <v>5.6618601886723359E-3</v>
      </c>
      <c r="P85" s="560">
        <v>1.0296169801000301E-3</v>
      </c>
      <c r="Q85" s="560">
        <v>1.0501100434805947E-3</v>
      </c>
      <c r="R85" s="560">
        <v>5.2049769493877956E-4</v>
      </c>
      <c r="S85" s="627">
        <v>2.1343684718103132E-3</v>
      </c>
      <c r="T85" s="560">
        <v>9.5432892010978725E-4</v>
      </c>
      <c r="U85" s="560">
        <v>3.1793391865782972E-4</v>
      </c>
      <c r="V85" s="560">
        <v>1.3807999231691172E-3</v>
      </c>
      <c r="W85" s="628">
        <v>2.6402957131198695E-3</v>
      </c>
      <c r="X85" s="560">
        <v>1.2399006020167906E-2</v>
      </c>
      <c r="Y85" s="560">
        <v>7.7511087706017391E-3</v>
      </c>
      <c r="Z85" s="560">
        <v>1.4462280116929073E-2</v>
      </c>
      <c r="AA85" s="560">
        <v>1.6130811228147576E-2</v>
      </c>
      <c r="AB85" s="560">
        <v>1.4000628535512257E-3</v>
      </c>
      <c r="AC85" s="627">
        <v>3.5149615817984121E-4</v>
      </c>
      <c r="AD85" s="560">
        <v>1.8098044295583211E-4</v>
      </c>
      <c r="AE85" s="560">
        <v>7.8788299867991379E-2</v>
      </c>
      <c r="AF85" s="560">
        <v>6.1375164720111198E-4</v>
      </c>
      <c r="AG85" s="628">
        <v>7.639008037587932E-3</v>
      </c>
      <c r="AH85" s="560">
        <v>3.0269304656652513E-3</v>
      </c>
      <c r="AI85" s="560">
        <v>1.9809895027978926E-3</v>
      </c>
      <c r="AJ85" s="560">
        <v>1.1422689729621168E-3</v>
      </c>
      <c r="AK85" s="560">
        <v>1.7707855970172496E-3</v>
      </c>
      <c r="AL85" s="560">
        <v>3.1126097750768891E-3</v>
      </c>
      <c r="AM85" s="627">
        <v>0</v>
      </c>
      <c r="AN85" s="629">
        <v>1.1959017841370783E-2</v>
      </c>
      <c r="AO85" s="84"/>
    </row>
    <row r="86" spans="2:41" ht="13" customHeight="1">
      <c r="B86" s="624" t="s">
        <v>85</v>
      </c>
      <c r="C86" s="630" t="s">
        <v>534</v>
      </c>
      <c r="D86" s="626">
        <v>5.6857409738862042E-3</v>
      </c>
      <c r="E86" s="560">
        <v>4.1039671682626538E-3</v>
      </c>
      <c r="F86" s="560">
        <v>2.1496895876914772E-2</v>
      </c>
      <c r="G86" s="560">
        <v>1.076382633759683E-2</v>
      </c>
      <c r="H86" s="560">
        <v>3.3931012698835736E-2</v>
      </c>
      <c r="I86" s="627">
        <v>2.8334469505819072E-2</v>
      </c>
      <c r="J86" s="560">
        <v>1.2142237640936687E-3</v>
      </c>
      <c r="K86" s="560">
        <v>0.1922293105210143</v>
      </c>
      <c r="L86" s="560">
        <v>8.6022264170915446E-3</v>
      </c>
      <c r="M86" s="628">
        <v>6.8844873314147053E-4</v>
      </c>
      <c r="N86" s="560">
        <v>1.2007265366110673E-2</v>
      </c>
      <c r="O86" s="560">
        <v>5.8111530195179249E-3</v>
      </c>
      <c r="P86" s="560">
        <v>1.6379728462355227E-2</v>
      </c>
      <c r="Q86" s="560">
        <v>2.9617800203983038E-2</v>
      </c>
      <c r="R86" s="560">
        <v>2.9752639666881475E-2</v>
      </c>
      <c r="S86" s="627">
        <v>1.2621796557801782E-2</v>
      </c>
      <c r="T86" s="560">
        <v>5.6769425720084546E-2</v>
      </c>
      <c r="U86" s="560">
        <v>4.6124874660666684E-2</v>
      </c>
      <c r="V86" s="560">
        <v>4.5306701240563962E-2</v>
      </c>
      <c r="W86" s="628">
        <v>4.9809007180232755E-2</v>
      </c>
      <c r="X86" s="560">
        <v>1.4130576549489625E-2</v>
      </c>
      <c r="Y86" s="560">
        <v>0</v>
      </c>
      <c r="Z86" s="560">
        <v>4.1506402037711339E-2</v>
      </c>
      <c r="AA86" s="560">
        <v>2.6402139745215904E-2</v>
      </c>
      <c r="AB86" s="560">
        <v>6.3340666247642995E-3</v>
      </c>
      <c r="AC86" s="627">
        <v>2.4703281397312205E-3</v>
      </c>
      <c r="AD86" s="560">
        <v>5.5409765754285581E-4</v>
      </c>
      <c r="AE86" s="560">
        <v>4.7801014381991247E-3</v>
      </c>
      <c r="AF86" s="560">
        <v>1.0063721862194704E-3</v>
      </c>
      <c r="AG86" s="628">
        <v>1.6761472369966608E-3</v>
      </c>
      <c r="AH86" s="560">
        <v>5.7809409713115044E-3</v>
      </c>
      <c r="AI86" s="560">
        <v>2.1356175494080371E-3</v>
      </c>
      <c r="AJ86" s="560">
        <v>2.8745010418497227E-3</v>
      </c>
      <c r="AK86" s="560">
        <v>9.6525611877611127E-3</v>
      </c>
      <c r="AL86" s="560">
        <v>2.0794325808286777E-3</v>
      </c>
      <c r="AM86" s="627">
        <v>4.6085144388210778E-2</v>
      </c>
      <c r="AN86" s="629">
        <v>1.8018018018018018E-3</v>
      </c>
      <c r="AO86" s="84"/>
    </row>
    <row r="87" spans="2:41" ht="13" customHeight="1">
      <c r="B87" s="624" t="s">
        <v>86</v>
      </c>
      <c r="C87" s="630" t="s">
        <v>489</v>
      </c>
      <c r="D87" s="626">
        <v>2.0983091689341943E-3</v>
      </c>
      <c r="E87" s="560">
        <v>0</v>
      </c>
      <c r="F87" s="560">
        <v>1.6300863755988933E-3</v>
      </c>
      <c r="G87" s="560">
        <v>5.4044316339398307E-4</v>
      </c>
      <c r="H87" s="560">
        <v>2.600966355241663E-3</v>
      </c>
      <c r="I87" s="627">
        <v>6.2730493000488895E-3</v>
      </c>
      <c r="J87" s="560">
        <v>3.9722463139635733E-2</v>
      </c>
      <c r="K87" s="560">
        <v>2.6627348505861227E-3</v>
      </c>
      <c r="L87" s="560">
        <v>6.7533475645255192E-2</v>
      </c>
      <c r="M87" s="628">
        <v>8.7128265899215612E-3</v>
      </c>
      <c r="N87" s="560">
        <v>1.0214032509278131E-2</v>
      </c>
      <c r="O87" s="560">
        <v>5.6055232713721134E-3</v>
      </c>
      <c r="P87" s="560">
        <v>6.2658866682476369E-3</v>
      </c>
      <c r="Q87" s="560">
        <v>5.440106822695797E-3</v>
      </c>
      <c r="R87" s="560">
        <v>8.208992217320181E-3</v>
      </c>
      <c r="S87" s="627">
        <v>4.7128427913669932E-2</v>
      </c>
      <c r="T87" s="560">
        <v>6.6277223349773384E-3</v>
      </c>
      <c r="U87" s="560">
        <v>2.3478197070116659E-3</v>
      </c>
      <c r="V87" s="560">
        <v>8.4200375726536936E-3</v>
      </c>
      <c r="W87" s="628">
        <v>2.9763333493351253E-3</v>
      </c>
      <c r="X87" s="560">
        <v>5.2338392471014641E-2</v>
      </c>
      <c r="Y87" s="560">
        <v>1.1519694563527001E-4</v>
      </c>
      <c r="Z87" s="560">
        <v>5.8464536642904765E-3</v>
      </c>
      <c r="AA87" s="560">
        <v>6.4798985275464627E-4</v>
      </c>
      <c r="AB87" s="560">
        <v>1.9956002514142049E-4</v>
      </c>
      <c r="AC87" s="627">
        <v>1.3140043296442662E-5</v>
      </c>
      <c r="AD87" s="560">
        <v>7.3135932427356799E-5</v>
      </c>
      <c r="AE87" s="560">
        <v>3.0107228050672782E-5</v>
      </c>
      <c r="AF87" s="560">
        <v>0</v>
      </c>
      <c r="AG87" s="628">
        <v>2.2172656363420395E-4</v>
      </c>
      <c r="AH87" s="560">
        <v>1.7084080614176243E-3</v>
      </c>
      <c r="AI87" s="560">
        <v>7.7751649852082229E-4</v>
      </c>
      <c r="AJ87" s="560">
        <v>1.7573368814801797E-4</v>
      </c>
      <c r="AK87" s="560">
        <v>9.5658015919273533E-4</v>
      </c>
      <c r="AL87" s="560">
        <v>9.0021557220361001E-4</v>
      </c>
      <c r="AM87" s="627">
        <v>5.3587377195593927E-3</v>
      </c>
      <c r="AN87" s="629">
        <v>2.4024024024024023E-3</v>
      </c>
      <c r="AO87" s="84"/>
    </row>
    <row r="88" spans="2:41" ht="13" customHeight="1">
      <c r="B88" s="637" t="s">
        <v>87</v>
      </c>
      <c r="C88" s="638" t="s">
        <v>36</v>
      </c>
      <c r="D88" s="639">
        <v>1.3537478509252866E-5</v>
      </c>
      <c r="E88" s="586">
        <v>1.823985408116735E-3</v>
      </c>
      <c r="F88" s="586">
        <v>0</v>
      </c>
      <c r="G88" s="586">
        <v>2.4770311655557557E-4</v>
      </c>
      <c r="H88" s="586">
        <v>2.0013128217276931E-2</v>
      </c>
      <c r="I88" s="640">
        <v>9.83699121851794E-7</v>
      </c>
      <c r="J88" s="586">
        <v>0</v>
      </c>
      <c r="K88" s="586">
        <v>1.3897607334199501E-3</v>
      </c>
      <c r="L88" s="586">
        <v>9.819522608189404E-3</v>
      </c>
      <c r="M88" s="641">
        <v>0.37596072456407653</v>
      </c>
      <c r="N88" s="586">
        <v>1.2940855667863695E-3</v>
      </c>
      <c r="O88" s="586">
        <v>0.21677319038779516</v>
      </c>
      <c r="P88" s="586">
        <v>0.11352242217394569</v>
      </c>
      <c r="Q88" s="586">
        <v>8.1682121960384352E-2</v>
      </c>
      <c r="R88" s="586">
        <v>2.4557576959302038E-2</v>
      </c>
      <c r="S88" s="640">
        <v>6.8958845385259553E-3</v>
      </c>
      <c r="T88" s="586">
        <v>4.9448960491308508E-2</v>
      </c>
      <c r="U88" s="586">
        <v>5.0380297879625323E-3</v>
      </c>
      <c r="V88" s="586">
        <v>4.872293156857499E-2</v>
      </c>
      <c r="W88" s="641">
        <v>2.4551321176543199E-3</v>
      </c>
      <c r="X88" s="586">
        <v>2.0233118474433164E-2</v>
      </c>
      <c r="Y88" s="586">
        <v>0</v>
      </c>
      <c r="Z88" s="586">
        <v>3.418978751047062E-5</v>
      </c>
      <c r="AA88" s="586">
        <v>0</v>
      </c>
      <c r="AB88" s="586">
        <v>0</v>
      </c>
      <c r="AC88" s="640">
        <v>0</v>
      </c>
      <c r="AD88" s="586">
        <v>0</v>
      </c>
      <c r="AE88" s="586">
        <v>6.7162277959193124E-4</v>
      </c>
      <c r="AF88" s="586">
        <v>0</v>
      </c>
      <c r="AG88" s="641">
        <v>2.6396019480262377E-5</v>
      </c>
      <c r="AH88" s="586">
        <v>0</v>
      </c>
      <c r="AI88" s="586">
        <v>2.9175103133989577E-6</v>
      </c>
      <c r="AJ88" s="586">
        <v>0</v>
      </c>
      <c r="AK88" s="586">
        <v>2.0243905694543934E-4</v>
      </c>
      <c r="AL88" s="586">
        <v>1.7437589776341113E-5</v>
      </c>
      <c r="AM88" s="640">
        <v>0</v>
      </c>
      <c r="AN88" s="642">
        <v>2.2080904433845611E-3</v>
      </c>
      <c r="AO88" s="84"/>
    </row>
    <row r="89" spans="2:41" ht="13" customHeight="1">
      <c r="B89" s="624" t="s">
        <v>88</v>
      </c>
      <c r="C89" s="630" t="s">
        <v>38</v>
      </c>
      <c r="D89" s="626">
        <v>0</v>
      </c>
      <c r="E89" s="560">
        <v>9.1199270405836752E-4</v>
      </c>
      <c r="F89" s="560">
        <v>1.1092178959443957E-3</v>
      </c>
      <c r="G89" s="560">
        <v>0</v>
      </c>
      <c r="H89" s="560">
        <v>4.8219053682563651E-3</v>
      </c>
      <c r="I89" s="627">
        <v>1.5306358336013913E-3</v>
      </c>
      <c r="J89" s="560">
        <v>0</v>
      </c>
      <c r="K89" s="560">
        <v>2.6320783638195061E-3</v>
      </c>
      <c r="L89" s="560">
        <v>1.2966850731259813E-2</v>
      </c>
      <c r="M89" s="628">
        <v>7.753512781445742E-3</v>
      </c>
      <c r="N89" s="560">
        <v>0.40130517772878738</v>
      </c>
      <c r="O89" s="560">
        <v>6.6184610444301101E-2</v>
      </c>
      <c r="P89" s="560">
        <v>2.9790966302685941E-2</v>
      </c>
      <c r="Q89" s="560">
        <v>2.499463202533684E-2</v>
      </c>
      <c r="R89" s="560">
        <v>3.2712040846676248E-2</v>
      </c>
      <c r="S89" s="627">
        <v>5.6733086036816344E-2</v>
      </c>
      <c r="T89" s="560">
        <v>5.8172000042064083E-2</v>
      </c>
      <c r="U89" s="560">
        <v>1.3377681038910221E-2</v>
      </c>
      <c r="V89" s="560">
        <v>2.1893861663251416E-2</v>
      </c>
      <c r="W89" s="628">
        <v>7.9826083378481249E-3</v>
      </c>
      <c r="X89" s="560">
        <v>7.9405122291096048E-3</v>
      </c>
      <c r="Y89" s="560">
        <v>8.1460697270655219E-4</v>
      </c>
      <c r="Z89" s="560">
        <v>1.7094893755235311E-4</v>
      </c>
      <c r="AA89" s="560">
        <v>0</v>
      </c>
      <c r="AB89" s="560">
        <v>1.0999371464487744E-5</v>
      </c>
      <c r="AC89" s="627">
        <v>0</v>
      </c>
      <c r="AD89" s="560">
        <v>0</v>
      </c>
      <c r="AE89" s="560">
        <v>9.2637624771300868E-6</v>
      </c>
      <c r="AF89" s="560">
        <v>4.061591782948535E-5</v>
      </c>
      <c r="AG89" s="628">
        <v>1.6365532077762673E-4</v>
      </c>
      <c r="AH89" s="560">
        <v>1.3645998000949902E-4</v>
      </c>
      <c r="AI89" s="560">
        <v>1.4981415459303649E-3</v>
      </c>
      <c r="AJ89" s="560">
        <v>8.7866844074008986E-5</v>
      </c>
      <c r="AK89" s="560">
        <v>4.5826863440396156E-4</v>
      </c>
      <c r="AL89" s="560">
        <v>2.4848565431286089E-4</v>
      </c>
      <c r="AM89" s="627">
        <v>9.5266448347722536E-4</v>
      </c>
      <c r="AN89" s="629">
        <v>1.9077901430842607E-3</v>
      </c>
      <c r="AO89" s="84"/>
    </row>
    <row r="90" spans="2:41" ht="13" customHeight="1">
      <c r="B90" s="624" t="s">
        <v>89</v>
      </c>
      <c r="C90" s="630" t="s">
        <v>40</v>
      </c>
      <c r="D90" s="626">
        <v>2.8834829224708607E-3</v>
      </c>
      <c r="E90" s="560">
        <v>5.0159598723210214E-3</v>
      </c>
      <c r="F90" s="560">
        <v>1.2450232809231392E-2</v>
      </c>
      <c r="G90" s="560">
        <v>4.053323725454873E-4</v>
      </c>
      <c r="H90" s="560">
        <v>2.2623965412576438E-2</v>
      </c>
      <c r="I90" s="627">
        <v>1.1031201952446017E-2</v>
      </c>
      <c r="J90" s="560">
        <v>3.4692107545533391E-4</v>
      </c>
      <c r="K90" s="560">
        <v>3.7050554006510853E-3</v>
      </c>
      <c r="L90" s="560">
        <v>1.1633117513187375E-2</v>
      </c>
      <c r="M90" s="628">
        <v>1.0089724056204502E-2</v>
      </c>
      <c r="N90" s="560">
        <v>3.3461355369761841E-3</v>
      </c>
      <c r="O90" s="560">
        <v>7.782381755852702E-2</v>
      </c>
      <c r="P90" s="560">
        <v>3.0737165240416756E-2</v>
      </c>
      <c r="Q90" s="560">
        <v>3.8882588974180045E-2</v>
      </c>
      <c r="R90" s="560">
        <v>4.2076042234670104E-2</v>
      </c>
      <c r="S90" s="627">
        <v>2.620194269855522E-2</v>
      </c>
      <c r="T90" s="560">
        <v>3.1904293691438906E-2</v>
      </c>
      <c r="U90" s="560">
        <v>4.9475409034214581E-2</v>
      </c>
      <c r="V90" s="560">
        <v>8.5415558057785838E-3</v>
      </c>
      <c r="W90" s="628">
        <v>8.8467051166873541E-3</v>
      </c>
      <c r="X90" s="560">
        <v>8.7894794648434554E-2</v>
      </c>
      <c r="Y90" s="560">
        <v>9.3803227160148435E-4</v>
      </c>
      <c r="Z90" s="560">
        <v>7.3508043147511837E-4</v>
      </c>
      <c r="AA90" s="560">
        <v>1.6544421772459052E-4</v>
      </c>
      <c r="AB90" s="560">
        <v>1.9217473287240728E-3</v>
      </c>
      <c r="AC90" s="627">
        <v>1.0183533554743062E-4</v>
      </c>
      <c r="AD90" s="560">
        <v>3.061792425348666E-4</v>
      </c>
      <c r="AE90" s="560">
        <v>2.4247898283887999E-3</v>
      </c>
      <c r="AF90" s="560">
        <v>5.4605845081863642E-4</v>
      </c>
      <c r="AG90" s="628">
        <v>3.1252887064630655E-3</v>
      </c>
      <c r="AH90" s="560">
        <v>2.3038697923681654E-4</v>
      </c>
      <c r="AI90" s="560">
        <v>3.8073509589856398E-4</v>
      </c>
      <c r="AJ90" s="560">
        <v>8.6611603444380284E-4</v>
      </c>
      <c r="AK90" s="560">
        <v>1.5105068095159705E-3</v>
      </c>
      <c r="AL90" s="560">
        <v>1.7176025929695998E-3</v>
      </c>
      <c r="AM90" s="627">
        <v>4.1679071152128612E-4</v>
      </c>
      <c r="AN90" s="629">
        <v>2.6673732556085497E-3</v>
      </c>
      <c r="AO90" s="84"/>
    </row>
    <row r="91" spans="2:41" ht="13" customHeight="1">
      <c r="B91" s="624" t="s">
        <v>90</v>
      </c>
      <c r="C91" s="630" t="s">
        <v>490</v>
      </c>
      <c r="D91" s="626">
        <v>0</v>
      </c>
      <c r="E91" s="560">
        <v>2.2799817601459188E-3</v>
      </c>
      <c r="F91" s="560">
        <v>0</v>
      </c>
      <c r="G91" s="560">
        <v>0</v>
      </c>
      <c r="H91" s="560">
        <v>1.8261054107009776E-4</v>
      </c>
      <c r="I91" s="627">
        <v>5.9021947311107636E-6</v>
      </c>
      <c r="J91" s="560">
        <v>0</v>
      </c>
      <c r="K91" s="560">
        <v>3.6349834308988188E-4</v>
      </c>
      <c r="L91" s="560">
        <v>2.0746961170015703E-3</v>
      </c>
      <c r="M91" s="628">
        <v>1.3543253766717454E-3</v>
      </c>
      <c r="N91" s="560">
        <v>4.6217341670941775E-6</v>
      </c>
      <c r="O91" s="560">
        <v>6.9294408279273363E-4</v>
      </c>
      <c r="P91" s="560">
        <v>0.19164461053903548</v>
      </c>
      <c r="Q91" s="560">
        <v>4.571333673305062E-2</v>
      </c>
      <c r="R91" s="560">
        <v>1.6358498983790215E-2</v>
      </c>
      <c r="S91" s="627">
        <v>1.9680933075757988E-3</v>
      </c>
      <c r="T91" s="560">
        <v>3.3534276970965268E-2</v>
      </c>
      <c r="U91" s="560">
        <v>1.3940179510381766E-3</v>
      </c>
      <c r="V91" s="560">
        <v>7.4420117931485279E-3</v>
      </c>
      <c r="W91" s="628">
        <v>4.5262212224912046E-4</v>
      </c>
      <c r="X91" s="560">
        <v>6.147161185362137E-3</v>
      </c>
      <c r="Y91" s="560">
        <v>0</v>
      </c>
      <c r="Z91" s="560">
        <v>1.3846863941740601E-2</v>
      </c>
      <c r="AA91" s="560">
        <v>0</v>
      </c>
      <c r="AB91" s="560">
        <v>3.1426775612822126E-6</v>
      </c>
      <c r="AC91" s="627">
        <v>0</v>
      </c>
      <c r="AD91" s="560">
        <v>0</v>
      </c>
      <c r="AE91" s="560">
        <v>1.1116514972556103E-4</v>
      </c>
      <c r="AF91" s="560">
        <v>0</v>
      </c>
      <c r="AG91" s="628">
        <v>2.3492457337433514E-4</v>
      </c>
      <c r="AH91" s="560">
        <v>0</v>
      </c>
      <c r="AI91" s="560">
        <v>0</v>
      </c>
      <c r="AJ91" s="560">
        <v>0</v>
      </c>
      <c r="AK91" s="560">
        <v>1.0973976570459915E-2</v>
      </c>
      <c r="AL91" s="560">
        <v>6.5390961661279177E-6</v>
      </c>
      <c r="AM91" s="627">
        <v>0</v>
      </c>
      <c r="AN91" s="629">
        <v>0</v>
      </c>
      <c r="AO91" s="84"/>
    </row>
    <row r="92" spans="2:41" ht="13" customHeight="1">
      <c r="B92" s="624" t="s">
        <v>91</v>
      </c>
      <c r="C92" s="630" t="s">
        <v>491</v>
      </c>
      <c r="D92" s="626">
        <v>0</v>
      </c>
      <c r="E92" s="560">
        <v>4.5599635202918376E-4</v>
      </c>
      <c r="F92" s="560">
        <v>0</v>
      </c>
      <c r="G92" s="560">
        <v>0</v>
      </c>
      <c r="H92" s="560">
        <v>1.6780428098333309E-4</v>
      </c>
      <c r="I92" s="627">
        <v>0</v>
      </c>
      <c r="J92" s="560">
        <v>0</v>
      </c>
      <c r="K92" s="560">
        <v>2.824776280638239E-3</v>
      </c>
      <c r="L92" s="560">
        <v>1.1890690330434168E-3</v>
      </c>
      <c r="M92" s="628">
        <v>1.5461881383669093E-3</v>
      </c>
      <c r="N92" s="560">
        <v>1.7562589834957873E-4</v>
      </c>
      <c r="O92" s="560">
        <v>3.9717526696656685E-4</v>
      </c>
      <c r="P92" s="560">
        <v>6.3612215738124544E-3</v>
      </c>
      <c r="Q92" s="560">
        <v>0.19592772022116056</v>
      </c>
      <c r="R92" s="560">
        <v>2.1216477469885491E-3</v>
      </c>
      <c r="S92" s="627">
        <v>2.5848230076456345E-3</v>
      </c>
      <c r="T92" s="560">
        <v>1.6891358985414279E-3</v>
      </c>
      <c r="U92" s="560">
        <v>9.0488884541074614E-4</v>
      </c>
      <c r="V92" s="560">
        <v>8.2024807359300993E-4</v>
      </c>
      <c r="W92" s="628">
        <v>1.1658448603386437E-4</v>
      </c>
      <c r="X92" s="560">
        <v>6.3496639826465399E-5</v>
      </c>
      <c r="Y92" s="560">
        <v>8.2283532596621433E-6</v>
      </c>
      <c r="Z92" s="560">
        <v>3.5899276885994151E-4</v>
      </c>
      <c r="AA92" s="560">
        <v>0</v>
      </c>
      <c r="AB92" s="560">
        <v>1.5713387806411063E-6</v>
      </c>
      <c r="AC92" s="627">
        <v>0</v>
      </c>
      <c r="AD92" s="560">
        <v>0</v>
      </c>
      <c r="AE92" s="560">
        <v>5.0950693624215476E-5</v>
      </c>
      <c r="AF92" s="560">
        <v>4.512879758831706E-6</v>
      </c>
      <c r="AG92" s="628">
        <v>1.8477213636183664E-5</v>
      </c>
      <c r="AH92" s="560">
        <v>0</v>
      </c>
      <c r="AI92" s="560">
        <v>0</v>
      </c>
      <c r="AJ92" s="560">
        <v>0</v>
      </c>
      <c r="AK92" s="560">
        <v>1.7307427066324373E-2</v>
      </c>
      <c r="AL92" s="560">
        <v>4.3593974440852782E-6</v>
      </c>
      <c r="AM92" s="627">
        <v>0</v>
      </c>
      <c r="AN92" s="629">
        <v>0</v>
      </c>
      <c r="AO92" s="84"/>
    </row>
    <row r="93" spans="2:41" ht="13" customHeight="1">
      <c r="B93" s="624" t="s">
        <v>92</v>
      </c>
      <c r="C93" s="630" t="s">
        <v>492</v>
      </c>
      <c r="D93" s="626">
        <v>1.3537478509252866E-5</v>
      </c>
      <c r="E93" s="560">
        <v>0</v>
      </c>
      <c r="F93" s="560">
        <v>0</v>
      </c>
      <c r="G93" s="560">
        <v>0</v>
      </c>
      <c r="H93" s="560">
        <v>0</v>
      </c>
      <c r="I93" s="627">
        <v>0</v>
      </c>
      <c r="J93" s="560">
        <v>0</v>
      </c>
      <c r="K93" s="560">
        <v>0</v>
      </c>
      <c r="L93" s="560">
        <v>0</v>
      </c>
      <c r="M93" s="628">
        <v>0</v>
      </c>
      <c r="N93" s="560">
        <v>0</v>
      </c>
      <c r="O93" s="560">
        <v>1.4084229325055562E-5</v>
      </c>
      <c r="P93" s="560">
        <v>3.2997794188622492E-3</v>
      </c>
      <c r="Q93" s="560">
        <v>4.540971066616566E-3</v>
      </c>
      <c r="R93" s="560">
        <v>5.7190303871511423E-2</v>
      </c>
      <c r="S93" s="627">
        <v>5.74405112810141E-5</v>
      </c>
      <c r="T93" s="560">
        <v>1.3933728034660805E-4</v>
      </c>
      <c r="U93" s="560">
        <v>1.6385825038518916E-3</v>
      </c>
      <c r="V93" s="560">
        <v>1.9501716445042888E-4</v>
      </c>
      <c r="W93" s="628">
        <v>6.8579109431684914E-5</v>
      </c>
      <c r="X93" s="560">
        <v>1.716125400715281E-4</v>
      </c>
      <c r="Y93" s="560">
        <v>0</v>
      </c>
      <c r="Z93" s="560">
        <v>1.3675915004188248E-4</v>
      </c>
      <c r="AA93" s="560">
        <v>2.7574036287431753E-5</v>
      </c>
      <c r="AB93" s="560">
        <v>4.9025769956002516E-4</v>
      </c>
      <c r="AC93" s="627">
        <v>9.855032472331996E-6</v>
      </c>
      <c r="AD93" s="560">
        <v>0</v>
      </c>
      <c r="AE93" s="560">
        <v>1.8527524954260174E-5</v>
      </c>
      <c r="AF93" s="560">
        <v>3.1590158311821938E-5</v>
      </c>
      <c r="AG93" s="628">
        <v>2.6818355791946575E-3</v>
      </c>
      <c r="AH93" s="560">
        <v>0</v>
      </c>
      <c r="AI93" s="560">
        <v>1.0877937203508015E-2</v>
      </c>
      <c r="AJ93" s="560">
        <v>0</v>
      </c>
      <c r="AK93" s="560">
        <v>5.1588590445766358E-3</v>
      </c>
      <c r="AL93" s="560">
        <v>3.0079842364188423E-4</v>
      </c>
      <c r="AM93" s="627">
        <v>2.3459362905626675E-2</v>
      </c>
      <c r="AN93" s="629">
        <v>0</v>
      </c>
      <c r="AO93" s="84"/>
    </row>
    <row r="94" spans="2:41" ht="13" customHeight="1">
      <c r="B94" s="631" t="s">
        <v>93</v>
      </c>
      <c r="C94" s="632" t="s">
        <v>260</v>
      </c>
      <c r="D94" s="633">
        <v>0</v>
      </c>
      <c r="E94" s="576">
        <v>0</v>
      </c>
      <c r="F94" s="576">
        <v>0</v>
      </c>
      <c r="G94" s="576">
        <v>0</v>
      </c>
      <c r="H94" s="576">
        <v>9.8708400578431226E-6</v>
      </c>
      <c r="I94" s="634">
        <v>3.934796487407176E-6</v>
      </c>
      <c r="J94" s="576">
        <v>0</v>
      </c>
      <c r="K94" s="576">
        <v>0</v>
      </c>
      <c r="L94" s="576">
        <v>0</v>
      </c>
      <c r="M94" s="635">
        <v>0</v>
      </c>
      <c r="N94" s="576">
        <v>2.4495191085599136E-4</v>
      </c>
      <c r="O94" s="576">
        <v>1.3239175565552229E-3</v>
      </c>
      <c r="P94" s="576">
        <v>1.7915812128268347E-2</v>
      </c>
      <c r="Q94" s="576">
        <v>1.3596073326533899E-2</v>
      </c>
      <c r="R94" s="576">
        <v>0.1215188618450404</v>
      </c>
      <c r="S94" s="634">
        <v>0.31421168944636418</v>
      </c>
      <c r="T94" s="576">
        <v>0.18982732693258178</v>
      </c>
      <c r="U94" s="576">
        <v>0.32069749810462472</v>
      </c>
      <c r="V94" s="576">
        <v>9.5244815140387851E-3</v>
      </c>
      <c r="W94" s="635">
        <v>1.054746703059314E-2</v>
      </c>
      <c r="X94" s="576">
        <v>3.6210245955092433E-4</v>
      </c>
      <c r="Y94" s="576">
        <v>0</v>
      </c>
      <c r="Z94" s="576">
        <v>3.418978751047062E-5</v>
      </c>
      <c r="AA94" s="576">
        <v>0</v>
      </c>
      <c r="AB94" s="576">
        <v>2.8284098051539912E-5</v>
      </c>
      <c r="AC94" s="634">
        <v>3.2850108241106656E-5</v>
      </c>
      <c r="AD94" s="576">
        <v>0</v>
      </c>
      <c r="AE94" s="576">
        <v>2.3159406192825217E-6</v>
      </c>
      <c r="AF94" s="576">
        <v>3.2041446287705113E-4</v>
      </c>
      <c r="AG94" s="635">
        <v>1.3356385857012762E-3</v>
      </c>
      <c r="AH94" s="576">
        <v>1.4744766671156259E-3</v>
      </c>
      <c r="AI94" s="576">
        <v>1.4587551566994788E-6</v>
      </c>
      <c r="AJ94" s="576">
        <v>0</v>
      </c>
      <c r="AK94" s="576">
        <v>1.7670037684809063E-2</v>
      </c>
      <c r="AL94" s="576">
        <v>8.7187948881705564E-6</v>
      </c>
      <c r="AM94" s="634">
        <v>3.2033343256921705E-2</v>
      </c>
      <c r="AN94" s="636">
        <v>0</v>
      </c>
      <c r="AO94" s="84"/>
    </row>
    <row r="95" spans="2:41" ht="13" customHeight="1">
      <c r="B95" s="624" t="s">
        <v>94</v>
      </c>
      <c r="C95" s="630" t="s">
        <v>76</v>
      </c>
      <c r="D95" s="626">
        <v>0</v>
      </c>
      <c r="E95" s="560">
        <v>1.3679890560875513E-3</v>
      </c>
      <c r="F95" s="560">
        <v>0</v>
      </c>
      <c r="G95" s="560">
        <v>0</v>
      </c>
      <c r="H95" s="560">
        <v>1.1351466066519592E-4</v>
      </c>
      <c r="I95" s="627">
        <v>3.934796487407176E-6</v>
      </c>
      <c r="J95" s="560">
        <v>0</v>
      </c>
      <c r="K95" s="560">
        <v>3.0656486766616543E-5</v>
      </c>
      <c r="L95" s="560">
        <v>3.5283947568053915E-6</v>
      </c>
      <c r="M95" s="628">
        <v>0</v>
      </c>
      <c r="N95" s="560">
        <v>2.7730405002565061E-5</v>
      </c>
      <c r="O95" s="560">
        <v>6.1125555270741142E-4</v>
      </c>
      <c r="P95" s="560">
        <v>2.896989442850895E-2</v>
      </c>
      <c r="Q95" s="560">
        <v>2.2253609962960975E-2</v>
      </c>
      <c r="R95" s="560">
        <v>2.143954791057354E-2</v>
      </c>
      <c r="S95" s="627">
        <v>8.6553780946075458E-3</v>
      </c>
      <c r="T95" s="560">
        <v>0.10166363454723271</v>
      </c>
      <c r="U95" s="560">
        <v>1.2668443835750446E-2</v>
      </c>
      <c r="V95" s="560">
        <v>4.6311186635346321E-2</v>
      </c>
      <c r="W95" s="628">
        <v>1.1109815727932957E-3</v>
      </c>
      <c r="X95" s="560">
        <v>7.7877770684459452E-3</v>
      </c>
      <c r="Y95" s="560">
        <v>0</v>
      </c>
      <c r="Z95" s="560">
        <v>3.0770808759423559E-4</v>
      </c>
      <c r="AA95" s="560">
        <v>0</v>
      </c>
      <c r="AB95" s="560">
        <v>1.5399120050282842E-4</v>
      </c>
      <c r="AC95" s="627">
        <v>3.2850108241106655E-6</v>
      </c>
      <c r="AD95" s="560">
        <v>9.9167366003195661E-6</v>
      </c>
      <c r="AE95" s="560">
        <v>1.2506079344125616E-4</v>
      </c>
      <c r="AF95" s="560">
        <v>5.8667436864812174E-5</v>
      </c>
      <c r="AG95" s="628">
        <v>1.3646742071295648E-3</v>
      </c>
      <c r="AH95" s="560">
        <v>5.511565426357688E-4</v>
      </c>
      <c r="AI95" s="560">
        <v>5.689145111127968E-5</v>
      </c>
      <c r="AJ95" s="560">
        <v>0</v>
      </c>
      <c r="AK95" s="560">
        <v>7.8751017756797277E-3</v>
      </c>
      <c r="AL95" s="560">
        <v>1.2642252587847307E-4</v>
      </c>
      <c r="AM95" s="627">
        <v>0</v>
      </c>
      <c r="AN95" s="629">
        <v>2.1197668256491787E-4</v>
      </c>
      <c r="AO95" s="84"/>
    </row>
    <row r="96" spans="2:41" ht="13" customHeight="1">
      <c r="B96" s="624" t="s">
        <v>95</v>
      </c>
      <c r="C96" s="630" t="s">
        <v>535</v>
      </c>
      <c r="D96" s="626">
        <v>0</v>
      </c>
      <c r="E96" s="560">
        <v>0</v>
      </c>
      <c r="F96" s="560">
        <v>8.4351170794250629E-6</v>
      </c>
      <c r="G96" s="560">
        <v>0</v>
      </c>
      <c r="H96" s="560">
        <v>0</v>
      </c>
      <c r="I96" s="627">
        <v>3.8364265752219961E-5</v>
      </c>
      <c r="J96" s="560">
        <v>0</v>
      </c>
      <c r="K96" s="560">
        <v>1.0218828922205515E-5</v>
      </c>
      <c r="L96" s="560">
        <v>0</v>
      </c>
      <c r="M96" s="628">
        <v>0</v>
      </c>
      <c r="N96" s="560">
        <v>0</v>
      </c>
      <c r="O96" s="560">
        <v>4.5069533840177797E-5</v>
      </c>
      <c r="P96" s="560">
        <v>3.2223198080908351E-3</v>
      </c>
      <c r="Q96" s="560">
        <v>1.5432927156583821E-4</v>
      </c>
      <c r="R96" s="560">
        <v>0</v>
      </c>
      <c r="S96" s="627">
        <v>2.1162293629847299E-5</v>
      </c>
      <c r="T96" s="560">
        <v>1.5774031737351857E-5</v>
      </c>
      <c r="U96" s="560">
        <v>5.0991709261659614E-2</v>
      </c>
      <c r="V96" s="560">
        <v>6.3101282507352346E-3</v>
      </c>
      <c r="W96" s="628">
        <v>2.0573732829505478E-5</v>
      </c>
      <c r="X96" s="560">
        <v>1.4964613494237251E-3</v>
      </c>
      <c r="Y96" s="560">
        <v>0</v>
      </c>
      <c r="Z96" s="560">
        <v>0</v>
      </c>
      <c r="AA96" s="560">
        <v>4.1361054431147631E-5</v>
      </c>
      <c r="AB96" s="560">
        <v>1.7127592708988059E-4</v>
      </c>
      <c r="AC96" s="627">
        <v>8.5410281426877296E-5</v>
      </c>
      <c r="AD96" s="560">
        <v>3.2229393951038592E-5</v>
      </c>
      <c r="AE96" s="560">
        <v>7.6426040436323211E-5</v>
      </c>
      <c r="AF96" s="560">
        <v>5.8667436864812174E-5</v>
      </c>
      <c r="AG96" s="628">
        <v>1.3620346051815386E-3</v>
      </c>
      <c r="AH96" s="560">
        <v>1.3114335741172634E-4</v>
      </c>
      <c r="AI96" s="560">
        <v>1.604630672369427E-5</v>
      </c>
      <c r="AJ96" s="560">
        <v>2.5104812592573997E-5</v>
      </c>
      <c r="AK96" s="560">
        <v>1.2435542069505559E-3</v>
      </c>
      <c r="AL96" s="560">
        <v>4.5773673162895425E-5</v>
      </c>
      <c r="AM96" s="627">
        <v>0</v>
      </c>
      <c r="AN96" s="629">
        <v>0</v>
      </c>
      <c r="AO96" s="84"/>
    </row>
    <row r="97" spans="2:41" ht="13" customHeight="1">
      <c r="B97" s="624" t="s">
        <v>96</v>
      </c>
      <c r="C97" s="630" t="s">
        <v>77</v>
      </c>
      <c r="D97" s="626">
        <v>5.414991403701147E-4</v>
      </c>
      <c r="E97" s="560">
        <v>0</v>
      </c>
      <c r="F97" s="560">
        <v>0</v>
      </c>
      <c r="G97" s="560">
        <v>0</v>
      </c>
      <c r="H97" s="560">
        <v>0</v>
      </c>
      <c r="I97" s="627">
        <v>0</v>
      </c>
      <c r="J97" s="560">
        <v>0</v>
      </c>
      <c r="K97" s="560">
        <v>0</v>
      </c>
      <c r="L97" s="560">
        <v>0</v>
      </c>
      <c r="M97" s="628">
        <v>0</v>
      </c>
      <c r="N97" s="560">
        <v>0</v>
      </c>
      <c r="O97" s="560">
        <v>0</v>
      </c>
      <c r="P97" s="560">
        <v>0</v>
      </c>
      <c r="Q97" s="560">
        <v>5.8712222878308019E-4</v>
      </c>
      <c r="R97" s="560">
        <v>0</v>
      </c>
      <c r="S97" s="627">
        <v>0</v>
      </c>
      <c r="T97" s="560">
        <v>0</v>
      </c>
      <c r="U97" s="560">
        <v>0</v>
      </c>
      <c r="V97" s="560">
        <v>0.42095483931663635</v>
      </c>
      <c r="W97" s="628">
        <v>0</v>
      </c>
      <c r="X97" s="560">
        <v>0</v>
      </c>
      <c r="Y97" s="560">
        <v>0</v>
      </c>
      <c r="Z97" s="560">
        <v>0</v>
      </c>
      <c r="AA97" s="560">
        <v>0</v>
      </c>
      <c r="AB97" s="560">
        <v>0</v>
      </c>
      <c r="AC97" s="627">
        <v>0</v>
      </c>
      <c r="AD97" s="560">
        <v>0</v>
      </c>
      <c r="AE97" s="560">
        <v>6.3340975937376965E-3</v>
      </c>
      <c r="AF97" s="560">
        <v>0</v>
      </c>
      <c r="AG97" s="628">
        <v>5.8467183148781165E-3</v>
      </c>
      <c r="AH97" s="560">
        <v>9.3926999227317515E-5</v>
      </c>
      <c r="AI97" s="560">
        <v>0</v>
      </c>
      <c r="AJ97" s="560">
        <v>0</v>
      </c>
      <c r="AK97" s="560">
        <v>2.6953314439021353E-2</v>
      </c>
      <c r="AL97" s="560">
        <v>2.1796987220426392E-5</v>
      </c>
      <c r="AM97" s="627">
        <v>0</v>
      </c>
      <c r="AN97" s="629">
        <v>0</v>
      </c>
      <c r="AO97" s="84"/>
    </row>
    <row r="98" spans="2:41" ht="13" customHeight="1">
      <c r="B98" s="637" t="s">
        <v>97</v>
      </c>
      <c r="C98" s="638" t="s">
        <v>46</v>
      </c>
      <c r="D98" s="639">
        <v>1.2454480228512638E-3</v>
      </c>
      <c r="E98" s="586">
        <v>3.1919744642042863E-3</v>
      </c>
      <c r="F98" s="586">
        <v>5.5334368041028408E-3</v>
      </c>
      <c r="G98" s="586">
        <v>6.2150963790308057E-3</v>
      </c>
      <c r="H98" s="586">
        <v>9.6783586767151819E-3</v>
      </c>
      <c r="I98" s="640">
        <v>2.548764424717998E-3</v>
      </c>
      <c r="J98" s="586">
        <v>1.7346053772766695E-3</v>
      </c>
      <c r="K98" s="586">
        <v>4.9386140348316081E-3</v>
      </c>
      <c r="L98" s="586">
        <v>1.2741033466824269E-2</v>
      </c>
      <c r="M98" s="641">
        <v>9.288414875007053E-3</v>
      </c>
      <c r="N98" s="586">
        <v>2.3820417897203388E-2</v>
      </c>
      <c r="O98" s="586">
        <v>1.349269169340323E-3</v>
      </c>
      <c r="P98" s="586">
        <v>8.9257305335060488E-4</v>
      </c>
      <c r="Q98" s="586">
        <v>2.8097992377475976E-3</v>
      </c>
      <c r="R98" s="586">
        <v>3.9409111188221883E-3</v>
      </c>
      <c r="S98" s="640">
        <v>2.6059853012754815E-3</v>
      </c>
      <c r="T98" s="586">
        <v>8.0013775987717289E-3</v>
      </c>
      <c r="U98" s="586">
        <v>1.980972877791093E-3</v>
      </c>
      <c r="V98" s="586">
        <v>1.1338435139153077E-3</v>
      </c>
      <c r="W98" s="641">
        <v>4.5241638492082542E-2</v>
      </c>
      <c r="X98" s="586">
        <v>3.1439417341103948E-3</v>
      </c>
      <c r="Y98" s="586">
        <v>4.6325628851897867E-3</v>
      </c>
      <c r="Z98" s="586">
        <v>3.9489204574593567E-3</v>
      </c>
      <c r="AA98" s="586">
        <v>7.0175922351513815E-3</v>
      </c>
      <c r="AB98" s="586">
        <v>5.4132620993086111E-3</v>
      </c>
      <c r="AC98" s="640">
        <v>1.2446906012555312E-2</v>
      </c>
      <c r="AD98" s="586">
        <v>3.3468986026078541E-5</v>
      </c>
      <c r="AE98" s="586">
        <v>1.8481206141874522E-3</v>
      </c>
      <c r="AF98" s="586">
        <v>1.1255122118526273E-2</v>
      </c>
      <c r="AG98" s="641">
        <v>6.5990048700655937E-3</v>
      </c>
      <c r="AH98" s="586">
        <v>1.9848724365018042E-2</v>
      </c>
      <c r="AI98" s="586">
        <v>3.4470384352808686E-3</v>
      </c>
      <c r="AJ98" s="586">
        <v>1.3431074737027088E-2</v>
      </c>
      <c r="AK98" s="586">
        <v>4.4403116226713951E-3</v>
      </c>
      <c r="AL98" s="586">
        <v>4.2504125079831463E-3</v>
      </c>
      <c r="AM98" s="640">
        <v>0.12896695445072939</v>
      </c>
      <c r="AN98" s="642">
        <v>6.3593004769475357E-4</v>
      </c>
      <c r="AO98" s="84"/>
    </row>
    <row r="99" spans="2:41" ht="13" customHeight="1">
      <c r="B99" s="624" t="s">
        <v>98</v>
      </c>
      <c r="C99" s="630" t="s">
        <v>48</v>
      </c>
      <c r="D99" s="626">
        <v>3.3031447562576993E-3</v>
      </c>
      <c r="E99" s="560">
        <v>1.823985408116735E-3</v>
      </c>
      <c r="F99" s="560">
        <v>4.7869289425737227E-4</v>
      </c>
      <c r="G99" s="560">
        <v>3.9107067795592382E-3</v>
      </c>
      <c r="H99" s="560">
        <v>5.0538701096156788E-3</v>
      </c>
      <c r="I99" s="627">
        <v>2.0815073418383959E-3</v>
      </c>
      <c r="J99" s="560">
        <v>1.0581092801387684E-2</v>
      </c>
      <c r="K99" s="560">
        <v>4.7809521028890087E-3</v>
      </c>
      <c r="L99" s="560">
        <v>7.4061005945345168E-3</v>
      </c>
      <c r="M99" s="628">
        <v>5.9138874781332878E-3</v>
      </c>
      <c r="N99" s="560">
        <v>2.9532881327731793E-3</v>
      </c>
      <c r="O99" s="560">
        <v>6.8505691437070254E-3</v>
      </c>
      <c r="P99" s="560">
        <v>2.372647462244398E-3</v>
      </c>
      <c r="Q99" s="560">
        <v>2.5581754254119919E-3</v>
      </c>
      <c r="R99" s="560">
        <v>2.1315619887969069E-3</v>
      </c>
      <c r="S99" s="627">
        <v>4.9308144157544209E-3</v>
      </c>
      <c r="T99" s="560">
        <v>2.7407380143648851E-3</v>
      </c>
      <c r="U99" s="560">
        <v>2.5679278045440093E-3</v>
      </c>
      <c r="V99" s="560">
        <v>7.8398860080574424E-4</v>
      </c>
      <c r="W99" s="628">
        <v>2.1259523923822326E-3</v>
      </c>
      <c r="X99" s="560">
        <v>8.3232081934691128E-4</v>
      </c>
      <c r="Y99" s="560">
        <v>2.4824941784400686E-2</v>
      </c>
      <c r="Z99" s="560">
        <v>4.412192078226234E-2</v>
      </c>
      <c r="AA99" s="560">
        <v>3.9017261346715932E-3</v>
      </c>
      <c r="AB99" s="560">
        <v>3.4585166561910746E-3</v>
      </c>
      <c r="AC99" s="627">
        <v>3.1306153153774644E-3</v>
      </c>
      <c r="AD99" s="560">
        <v>1.3561137300937007E-2</v>
      </c>
      <c r="AE99" s="560">
        <v>1.1195256953611709E-2</v>
      </c>
      <c r="AF99" s="560">
        <v>5.6817156163691176E-3</v>
      </c>
      <c r="AG99" s="628">
        <v>8.8083517005635558E-3</v>
      </c>
      <c r="AH99" s="560">
        <v>6.5890676061729535E-3</v>
      </c>
      <c r="AI99" s="560">
        <v>2.8416550452505848E-3</v>
      </c>
      <c r="AJ99" s="560">
        <v>6.2762031481434989E-4</v>
      </c>
      <c r="AK99" s="560">
        <v>1.3058431475491527E-3</v>
      </c>
      <c r="AL99" s="560">
        <v>3.5267525322649905E-3</v>
      </c>
      <c r="AM99" s="627">
        <v>0</v>
      </c>
      <c r="AN99" s="629">
        <v>1.2806924571630454E-2</v>
      </c>
      <c r="AO99" s="84"/>
    </row>
    <row r="100" spans="2:41" ht="13" customHeight="1">
      <c r="B100" s="624" t="s">
        <v>99</v>
      </c>
      <c r="C100" s="630" t="s">
        <v>493</v>
      </c>
      <c r="D100" s="626">
        <v>1.0450933409143213E-2</v>
      </c>
      <c r="E100" s="560">
        <v>5.4719562243502051E-3</v>
      </c>
      <c r="F100" s="560">
        <v>1.3555233146636075E-2</v>
      </c>
      <c r="G100" s="560">
        <v>2.5220680958385876E-2</v>
      </c>
      <c r="H100" s="560">
        <v>2.0250028378665165E-2</v>
      </c>
      <c r="I100" s="627">
        <v>7.3649553253043809E-3</v>
      </c>
      <c r="J100" s="560">
        <v>2.5845620121422375E-2</v>
      </c>
      <c r="K100" s="560">
        <v>2.6506182391497934E-2</v>
      </c>
      <c r="L100" s="560">
        <v>4.4217843092285165E-2</v>
      </c>
      <c r="M100" s="628">
        <v>3.5844478302578864E-2</v>
      </c>
      <c r="N100" s="560">
        <v>2.6782949498310758E-2</v>
      </c>
      <c r="O100" s="560">
        <v>1.6563053686265341E-2</v>
      </c>
      <c r="P100" s="560">
        <v>1.4157233476375415E-2</v>
      </c>
      <c r="Q100" s="560">
        <v>1.3903054377583338E-2</v>
      </c>
      <c r="R100" s="560">
        <v>6.2905864274029645E-3</v>
      </c>
      <c r="S100" s="627">
        <v>2.7257034195243321E-2</v>
      </c>
      <c r="T100" s="560">
        <v>8.4062444133637601E-3</v>
      </c>
      <c r="U100" s="560">
        <v>7.5325882266624273E-3</v>
      </c>
      <c r="V100" s="560">
        <v>9.7253785929952586E-3</v>
      </c>
      <c r="W100" s="628">
        <v>2.6265798912335325E-2</v>
      </c>
      <c r="X100" s="560">
        <v>2.9997872004503112E-3</v>
      </c>
      <c r="Y100" s="560">
        <v>0.11991179205305642</v>
      </c>
      <c r="Z100" s="560">
        <v>5.9609894524505533E-2</v>
      </c>
      <c r="AA100" s="560">
        <v>9.0759940440081621E-2</v>
      </c>
      <c r="AB100" s="560">
        <v>2.8379949717159021E-2</v>
      </c>
      <c r="AC100" s="627">
        <v>4.730415586719358E-3</v>
      </c>
      <c r="AD100" s="560">
        <v>2.1011085671927081E-3</v>
      </c>
      <c r="AE100" s="560">
        <v>1.2853470437017995E-2</v>
      </c>
      <c r="AF100" s="560">
        <v>8.3443146740798235E-3</v>
      </c>
      <c r="AG100" s="628">
        <v>1.0761657142102971E-2</v>
      </c>
      <c r="AH100" s="560">
        <v>1.2189243409160186E-2</v>
      </c>
      <c r="AI100" s="560">
        <v>1.2052235104651095E-2</v>
      </c>
      <c r="AJ100" s="560">
        <v>1.4184219114804309E-3</v>
      </c>
      <c r="AK100" s="560">
        <v>4.0643533740584359E-3</v>
      </c>
      <c r="AL100" s="560">
        <v>2.5360794630966108E-2</v>
      </c>
      <c r="AM100" s="627">
        <v>0</v>
      </c>
      <c r="AN100" s="629">
        <v>1.4856032503091327E-2</v>
      </c>
      <c r="AO100" s="84"/>
    </row>
    <row r="101" spans="2:41" ht="13" customHeight="1">
      <c r="B101" s="624" t="s">
        <v>100</v>
      </c>
      <c r="C101" s="630" t="s">
        <v>265</v>
      </c>
      <c r="D101" s="626">
        <v>3.2489948422206882E-4</v>
      </c>
      <c r="E101" s="560">
        <v>1.823985408116735E-3</v>
      </c>
      <c r="F101" s="560">
        <v>1.6806970780754438E-3</v>
      </c>
      <c r="G101" s="560">
        <v>1.0508617065994115E-3</v>
      </c>
      <c r="H101" s="560">
        <v>1.8606533509034286E-3</v>
      </c>
      <c r="I101" s="627">
        <v>1.8286966675224849E-3</v>
      </c>
      <c r="J101" s="560">
        <v>1.0407632263660018E-3</v>
      </c>
      <c r="K101" s="560">
        <v>6.2772806236405308E-4</v>
      </c>
      <c r="L101" s="560">
        <v>8.7151350493093168E-4</v>
      </c>
      <c r="M101" s="628">
        <v>1.1398905253653857E-3</v>
      </c>
      <c r="N101" s="560">
        <v>3.9284740420300504E-4</v>
      </c>
      <c r="O101" s="560">
        <v>5.4646809781215577E-4</v>
      </c>
      <c r="P101" s="560">
        <v>3.8968142649619194E-4</v>
      </c>
      <c r="Q101" s="560">
        <v>5.3008749798700953E-4</v>
      </c>
      <c r="R101" s="560">
        <v>3.4204134238834084E-4</v>
      </c>
      <c r="S101" s="627">
        <v>1.9439078291416875E-3</v>
      </c>
      <c r="T101" s="560">
        <v>4.1143932781592755E-4</v>
      </c>
      <c r="U101" s="560">
        <v>2.9347746337645824E-4</v>
      </c>
      <c r="V101" s="560">
        <v>3.0575555431424029E-4</v>
      </c>
      <c r="W101" s="628">
        <v>5.4177496451031089E-4</v>
      </c>
      <c r="X101" s="560">
        <v>8.9066908297123087E-4</v>
      </c>
      <c r="Y101" s="560">
        <v>1.1848828693913488E-3</v>
      </c>
      <c r="Z101" s="560">
        <v>6.2345077525343177E-2</v>
      </c>
      <c r="AA101" s="560">
        <v>1.0574642916230078E-2</v>
      </c>
      <c r="AB101" s="560">
        <v>2.9069767441860465E-3</v>
      </c>
      <c r="AC101" s="627">
        <v>1.051203463715413E-3</v>
      </c>
      <c r="AD101" s="560">
        <v>2.1816820520703046E-4</v>
      </c>
      <c r="AE101" s="560">
        <v>4.7430463882906044E-3</v>
      </c>
      <c r="AF101" s="560">
        <v>3.6689712439301769E-3</v>
      </c>
      <c r="AG101" s="628">
        <v>3.8960524752867268E-3</v>
      </c>
      <c r="AH101" s="560">
        <v>7.606314729880128E-3</v>
      </c>
      <c r="AI101" s="560">
        <v>4.3033277122634626E-3</v>
      </c>
      <c r="AJ101" s="560">
        <v>7.4059197148093289E-4</v>
      </c>
      <c r="AK101" s="560">
        <v>7.6971333739694512E-4</v>
      </c>
      <c r="AL101" s="560">
        <v>6.6873156792268173E-3</v>
      </c>
      <c r="AM101" s="627">
        <v>0</v>
      </c>
      <c r="AN101" s="629">
        <v>7.0658894188305958E-4</v>
      </c>
      <c r="AO101" s="84"/>
    </row>
    <row r="102" spans="2:41" ht="13" customHeight="1">
      <c r="B102" s="624" t="s">
        <v>101</v>
      </c>
      <c r="C102" s="630" t="s">
        <v>266</v>
      </c>
      <c r="D102" s="626">
        <v>1.4891226360178153E-4</v>
      </c>
      <c r="E102" s="560">
        <v>1.823985408116735E-3</v>
      </c>
      <c r="F102" s="560">
        <v>1.2441797692151967E-3</v>
      </c>
      <c r="G102" s="560">
        <v>6.004924037710923E-5</v>
      </c>
      <c r="H102" s="560">
        <v>7.8473178459852828E-4</v>
      </c>
      <c r="I102" s="627">
        <v>2.0638007576450636E-3</v>
      </c>
      <c r="J102" s="560">
        <v>0</v>
      </c>
      <c r="K102" s="560">
        <v>1.0510795462839959E-4</v>
      </c>
      <c r="L102" s="560">
        <v>1.912389958188522E-3</v>
      </c>
      <c r="M102" s="628">
        <v>5.643022402798939E-5</v>
      </c>
      <c r="N102" s="560">
        <v>3.5587353086625166E-4</v>
      </c>
      <c r="O102" s="560">
        <v>1.2957490979051116E-4</v>
      </c>
      <c r="P102" s="560">
        <v>3.1460518836389807E-4</v>
      </c>
      <c r="Q102" s="560">
        <v>1.1742444575661602E-5</v>
      </c>
      <c r="R102" s="560">
        <v>2.2307044068804838E-4</v>
      </c>
      <c r="S102" s="627">
        <v>1.0248596486454621E-3</v>
      </c>
      <c r="T102" s="560">
        <v>2.3661047606027784E-4</v>
      </c>
      <c r="U102" s="560">
        <v>4.4021619506468733E-4</v>
      </c>
      <c r="V102" s="560">
        <v>8.5258760337624692E-5</v>
      </c>
      <c r="W102" s="628">
        <v>6.1035407394199577E-4</v>
      </c>
      <c r="X102" s="560">
        <v>2.5759042264736367E-3</v>
      </c>
      <c r="Y102" s="560">
        <v>2.2627971464070896E-3</v>
      </c>
      <c r="Z102" s="560">
        <v>2.136861719404414E-3</v>
      </c>
      <c r="AA102" s="560">
        <v>0</v>
      </c>
      <c r="AB102" s="560">
        <v>1.436203645505971E-3</v>
      </c>
      <c r="AC102" s="627">
        <v>3.9058778698675811E-3</v>
      </c>
      <c r="AD102" s="560">
        <v>1.1156328675359513E-5</v>
      </c>
      <c r="AE102" s="560">
        <v>8.8607888093749278E-3</v>
      </c>
      <c r="AF102" s="560">
        <v>1.1047529649620016E-2</v>
      </c>
      <c r="AG102" s="628">
        <v>3.4478480645118714E-2</v>
      </c>
      <c r="AH102" s="560">
        <v>7.3085838644048572E-3</v>
      </c>
      <c r="AI102" s="560">
        <v>5.0399990663966996E-3</v>
      </c>
      <c r="AJ102" s="560">
        <v>2.5104812592573997E-5</v>
      </c>
      <c r="AK102" s="560">
        <v>1.4704639191311583E-3</v>
      </c>
      <c r="AL102" s="560">
        <v>1.5347258701902223E-2</v>
      </c>
      <c r="AM102" s="627">
        <v>0</v>
      </c>
      <c r="AN102" s="629">
        <v>1.1040452216922805E-2</v>
      </c>
      <c r="AO102" s="84"/>
    </row>
    <row r="103" spans="2:41" ht="13" customHeight="1">
      <c r="B103" s="624" t="s">
        <v>102</v>
      </c>
      <c r="C103" s="630" t="s">
        <v>52</v>
      </c>
      <c r="D103" s="626">
        <v>4.8125736100393939E-2</v>
      </c>
      <c r="E103" s="560">
        <v>1.2311901504787962E-2</v>
      </c>
      <c r="F103" s="560">
        <v>5.2150111343545448E-2</v>
      </c>
      <c r="G103" s="560">
        <v>7.5309253587942118E-2</v>
      </c>
      <c r="H103" s="560">
        <v>8.5772664682627814E-2</v>
      </c>
      <c r="I103" s="627">
        <v>3.6288660605112676E-2</v>
      </c>
      <c r="J103" s="560">
        <v>3.5559410234171723E-2</v>
      </c>
      <c r="K103" s="560">
        <v>5.5832761565524594E-2</v>
      </c>
      <c r="L103" s="560">
        <v>3.3590318084787324E-2</v>
      </c>
      <c r="M103" s="628">
        <v>3.974944980531573E-2</v>
      </c>
      <c r="N103" s="560">
        <v>2.800308731842362E-2</v>
      </c>
      <c r="O103" s="560">
        <v>3.1886695191925794E-2</v>
      </c>
      <c r="P103" s="560">
        <v>4.7386214810992588E-2</v>
      </c>
      <c r="Q103" s="560">
        <v>4.9128710612485908E-2</v>
      </c>
      <c r="R103" s="560">
        <v>4.7960144747930401E-2</v>
      </c>
      <c r="S103" s="627">
        <v>4.6928897716588515E-2</v>
      </c>
      <c r="T103" s="560">
        <v>6.448818525022873E-2</v>
      </c>
      <c r="U103" s="560">
        <v>4.4021619506468733E-2</v>
      </c>
      <c r="V103" s="560">
        <v>3.53216264235518E-2</v>
      </c>
      <c r="W103" s="628">
        <v>5.9499235342929835E-2</v>
      </c>
      <c r="X103" s="560">
        <v>5.0835066619988059E-2</v>
      </c>
      <c r="Y103" s="560">
        <v>3.1350025919312766E-3</v>
      </c>
      <c r="Z103" s="560">
        <v>2.1471186556575549E-2</v>
      </c>
      <c r="AA103" s="560">
        <v>2.291402415485579E-2</v>
      </c>
      <c r="AB103" s="560">
        <v>8.1175361407919543E-3</v>
      </c>
      <c r="AC103" s="627">
        <v>4.5595950238656036E-3</v>
      </c>
      <c r="AD103" s="560">
        <v>1.0747263290596331E-3</v>
      </c>
      <c r="AE103" s="560">
        <v>2.6466569397160657E-2</v>
      </c>
      <c r="AF103" s="560">
        <v>5.4064299510803836E-3</v>
      </c>
      <c r="AG103" s="628">
        <v>8.9904842349773657E-3</v>
      </c>
      <c r="AH103" s="560">
        <v>2.1117624958353124E-2</v>
      </c>
      <c r="AI103" s="560">
        <v>4.1838556649297753E-2</v>
      </c>
      <c r="AJ103" s="560">
        <v>1.2954083297768182E-2</v>
      </c>
      <c r="AK103" s="560">
        <v>2.0355135945612855E-2</v>
      </c>
      <c r="AL103" s="560">
        <v>4.8768579206982014E-2</v>
      </c>
      <c r="AM103" s="627">
        <v>0.23882107770169694</v>
      </c>
      <c r="AN103" s="629">
        <v>3.5682741565094506E-3</v>
      </c>
      <c r="AO103" s="84"/>
    </row>
    <row r="104" spans="2:41" ht="13" customHeight="1">
      <c r="B104" s="631" t="s">
        <v>103</v>
      </c>
      <c r="C104" s="632" t="s">
        <v>494</v>
      </c>
      <c r="D104" s="633">
        <v>6.7958142116449393E-3</v>
      </c>
      <c r="E104" s="576">
        <v>4.1951664386684906E-2</v>
      </c>
      <c r="F104" s="576">
        <v>4.7784938254942979E-3</v>
      </c>
      <c r="G104" s="576">
        <v>1.6370924157809403E-2</v>
      </c>
      <c r="H104" s="576">
        <v>1.1657462108312727E-2</v>
      </c>
      <c r="I104" s="634">
        <v>5.377883099163757E-3</v>
      </c>
      <c r="J104" s="576">
        <v>3.2957502168256721E-3</v>
      </c>
      <c r="K104" s="576">
        <v>4.6101516766178597E-3</v>
      </c>
      <c r="L104" s="576">
        <v>1.2998606284071061E-2</v>
      </c>
      <c r="M104" s="635">
        <v>9.3109869646182501E-3</v>
      </c>
      <c r="N104" s="576">
        <v>6.7292449472891218E-3</v>
      </c>
      <c r="O104" s="576">
        <v>1.3729306746064162E-2</v>
      </c>
      <c r="P104" s="576">
        <v>6.9880485779011308E-3</v>
      </c>
      <c r="Q104" s="576">
        <v>8.7212813355520957E-3</v>
      </c>
      <c r="R104" s="576">
        <v>1.2829028900014871E-2</v>
      </c>
      <c r="S104" s="634">
        <v>8.6190998769563789E-3</v>
      </c>
      <c r="T104" s="576">
        <v>9.5196281534918447E-3</v>
      </c>
      <c r="U104" s="576">
        <v>1.078529677908484E-2</v>
      </c>
      <c r="V104" s="576">
        <v>5.2399838106353932E-3</v>
      </c>
      <c r="W104" s="635">
        <v>1.986736800235912E-2</v>
      </c>
      <c r="X104" s="576">
        <v>1.0943731680361347E-2</v>
      </c>
      <c r="Y104" s="576">
        <v>2.4355925648599945E-2</v>
      </c>
      <c r="Z104" s="576">
        <v>2.078739080636614E-2</v>
      </c>
      <c r="AA104" s="576">
        <v>3.1985882093420834E-2</v>
      </c>
      <c r="AB104" s="576">
        <v>1.4754871150219987E-2</v>
      </c>
      <c r="AC104" s="634">
        <v>7.1038359071393137E-2</v>
      </c>
      <c r="AD104" s="576">
        <v>6.920270677325506E-2</v>
      </c>
      <c r="AE104" s="576">
        <v>2.3974617290812662E-2</v>
      </c>
      <c r="AF104" s="576">
        <v>7.951694135061466E-3</v>
      </c>
      <c r="AG104" s="635">
        <v>1.5510301046602172E-2</v>
      </c>
      <c r="AH104" s="576">
        <v>7.953667406267944E-3</v>
      </c>
      <c r="AI104" s="576">
        <v>8.0596222407646207E-3</v>
      </c>
      <c r="AJ104" s="576">
        <v>8.6486079381417422E-3</v>
      </c>
      <c r="AK104" s="576">
        <v>1.0620264372060741E-2</v>
      </c>
      <c r="AL104" s="576">
        <v>9.433736069000543E-3</v>
      </c>
      <c r="AM104" s="634">
        <v>0</v>
      </c>
      <c r="AN104" s="636">
        <v>3.0347995053877405E-2</v>
      </c>
      <c r="AO104" s="84"/>
    </row>
    <row r="105" spans="2:41" ht="13" customHeight="1">
      <c r="B105" s="624" t="s">
        <v>104</v>
      </c>
      <c r="C105" s="630" t="s">
        <v>55</v>
      </c>
      <c r="D105" s="626">
        <v>3.2489948422206882E-4</v>
      </c>
      <c r="E105" s="560">
        <v>4.5599635202918376E-3</v>
      </c>
      <c r="F105" s="560">
        <v>3.057729941291585E-3</v>
      </c>
      <c r="G105" s="560">
        <v>4.1433975860205368E-3</v>
      </c>
      <c r="H105" s="560">
        <v>3.4153106600137203E-3</v>
      </c>
      <c r="I105" s="627">
        <v>2.8222327805927966E-3</v>
      </c>
      <c r="J105" s="560">
        <v>2.9488291413703382E-3</v>
      </c>
      <c r="K105" s="560">
        <v>4.0101604356140783E-3</v>
      </c>
      <c r="L105" s="560">
        <v>4.2623008662209128E-3</v>
      </c>
      <c r="M105" s="628">
        <v>2.5506461260651203E-3</v>
      </c>
      <c r="N105" s="560">
        <v>1.5297940093081726E-3</v>
      </c>
      <c r="O105" s="560">
        <v>4.4703343877726355E-3</v>
      </c>
      <c r="P105" s="560">
        <v>4.0565002317829888E-3</v>
      </c>
      <c r="Q105" s="560">
        <v>3.3247893069944709E-3</v>
      </c>
      <c r="R105" s="560">
        <v>2.567788628364646E-3</v>
      </c>
      <c r="S105" s="627">
        <v>1.9106527962947848E-3</v>
      </c>
      <c r="T105" s="560">
        <v>3.6385433207491613E-3</v>
      </c>
      <c r="U105" s="560">
        <v>3.350534373547898E-3</v>
      </c>
      <c r="V105" s="560">
        <v>1.0926841123730061E-3</v>
      </c>
      <c r="W105" s="628">
        <v>4.9582696119108201E-3</v>
      </c>
      <c r="X105" s="560">
        <v>5.6632138223604274E-3</v>
      </c>
      <c r="Y105" s="560">
        <v>1.2721034139437674E-2</v>
      </c>
      <c r="Z105" s="560">
        <v>9.9150383780364799E-4</v>
      </c>
      <c r="AA105" s="560">
        <v>1.9301825401202228E-3</v>
      </c>
      <c r="AB105" s="560">
        <v>3.190131992457574E-2</v>
      </c>
      <c r="AC105" s="627">
        <v>1.4936944217231195E-2</v>
      </c>
      <c r="AD105" s="560">
        <v>3.5873794651656035E-2</v>
      </c>
      <c r="AE105" s="560">
        <v>2.7823710600060215E-2</v>
      </c>
      <c r="AF105" s="560">
        <v>1.4278751556943517E-2</v>
      </c>
      <c r="AG105" s="628">
        <v>3.3866092993176627E-3</v>
      </c>
      <c r="AH105" s="560">
        <v>1.209886082499805E-2</v>
      </c>
      <c r="AI105" s="560">
        <v>1.8132326597774522E-2</v>
      </c>
      <c r="AJ105" s="560">
        <v>6.3013079607360731E-3</v>
      </c>
      <c r="AK105" s="560">
        <v>1.1892738444289216E-2</v>
      </c>
      <c r="AL105" s="560">
        <v>2.7612423410836154E-2</v>
      </c>
      <c r="AM105" s="627">
        <v>0</v>
      </c>
      <c r="AN105" s="629">
        <v>1.6781487369722663E-2</v>
      </c>
      <c r="AO105" s="84"/>
    </row>
    <row r="106" spans="2:41" ht="13" customHeight="1">
      <c r="B106" s="624" t="s">
        <v>105</v>
      </c>
      <c r="C106" s="630" t="s">
        <v>495</v>
      </c>
      <c r="D106" s="626">
        <v>5.2295279481243823E-2</v>
      </c>
      <c r="E106" s="560">
        <v>0.22891016871865025</v>
      </c>
      <c r="F106" s="560">
        <v>3.0845114380187597E-2</v>
      </c>
      <c r="G106" s="560">
        <v>3.0542544886807181E-2</v>
      </c>
      <c r="H106" s="560">
        <v>5.0168544593987674E-2</v>
      </c>
      <c r="I106" s="627">
        <v>1.6920608594972707E-2</v>
      </c>
      <c r="J106" s="560">
        <v>0.11032090199479619</v>
      </c>
      <c r="K106" s="560">
        <v>1.7834776134654968E-2</v>
      </c>
      <c r="L106" s="560">
        <v>5.4915935994919111E-2</v>
      </c>
      <c r="M106" s="628">
        <v>5.3755431409062693E-2</v>
      </c>
      <c r="N106" s="560">
        <v>2.3635548530519621E-2</v>
      </c>
      <c r="O106" s="560">
        <v>3.0103631759373761E-2</v>
      </c>
      <c r="P106" s="560">
        <v>2.2385827512938734E-2</v>
      </c>
      <c r="Q106" s="560">
        <v>2.0933423694240162E-2</v>
      </c>
      <c r="R106" s="560">
        <v>2.3164625985227779E-2</v>
      </c>
      <c r="S106" s="627">
        <v>1.644310215039135E-2</v>
      </c>
      <c r="T106" s="560">
        <v>2.1272596300463756E-2</v>
      </c>
      <c r="U106" s="560">
        <v>2.5141236029249919E-2</v>
      </c>
      <c r="V106" s="560">
        <v>1.7994498359993845E-2</v>
      </c>
      <c r="W106" s="628">
        <v>0.14195189861264462</v>
      </c>
      <c r="X106" s="560">
        <v>4.3850436239076862E-2</v>
      </c>
      <c r="Y106" s="560">
        <v>2.0735450214348604E-2</v>
      </c>
      <c r="Z106" s="560">
        <v>2.6787698514453732E-2</v>
      </c>
      <c r="AA106" s="560">
        <v>0.10019026085038328</v>
      </c>
      <c r="AB106" s="560">
        <v>3.7212445003142677E-2</v>
      </c>
      <c r="AC106" s="627">
        <v>2.9841038326221286E-2</v>
      </c>
      <c r="AD106" s="560">
        <v>1.7465852337312836E-3</v>
      </c>
      <c r="AE106" s="560">
        <v>5.6140716552027604E-2</v>
      </c>
      <c r="AF106" s="560">
        <v>1.7676950015343793E-2</v>
      </c>
      <c r="AG106" s="628">
        <v>3.1796645065924056E-2</v>
      </c>
      <c r="AH106" s="560">
        <v>2.8420892200160208E-2</v>
      </c>
      <c r="AI106" s="560">
        <v>1.6651690113724551E-2</v>
      </c>
      <c r="AJ106" s="560">
        <v>1.4121457083322873E-2</v>
      </c>
      <c r="AK106" s="560">
        <v>1.2210856962346335E-2</v>
      </c>
      <c r="AL106" s="560">
        <v>2.7468563295181339E-2</v>
      </c>
      <c r="AM106" s="627">
        <v>6.1506400714498366E-2</v>
      </c>
      <c r="AN106" s="629">
        <v>4.4762409468291818E-2</v>
      </c>
      <c r="AO106" s="84"/>
    </row>
    <row r="107" spans="2:41" ht="13" customHeight="1">
      <c r="B107" s="624" t="s">
        <v>106</v>
      </c>
      <c r="C107" s="630" t="s">
        <v>405</v>
      </c>
      <c r="D107" s="626">
        <v>2.6939582233413205E-3</v>
      </c>
      <c r="E107" s="560">
        <v>8.6639306885544914E-3</v>
      </c>
      <c r="F107" s="560">
        <v>4.2175585397125313E-3</v>
      </c>
      <c r="G107" s="560">
        <v>3.5429051822494445E-3</v>
      </c>
      <c r="H107" s="560">
        <v>4.441878026029405E-3</v>
      </c>
      <c r="I107" s="627">
        <v>9.1543040279527949E-3</v>
      </c>
      <c r="J107" s="560">
        <v>5.8976582827406764E-3</v>
      </c>
      <c r="K107" s="560">
        <v>3.4160085254229867E-3</v>
      </c>
      <c r="L107" s="560">
        <v>6.3511105622497043E-3</v>
      </c>
      <c r="M107" s="628">
        <v>5.191580610575024E-3</v>
      </c>
      <c r="N107" s="560">
        <v>1.7932328568325408E-3</v>
      </c>
      <c r="O107" s="560">
        <v>6.8477522978420144E-3</v>
      </c>
      <c r="P107" s="560">
        <v>8.0117071264033599E-3</v>
      </c>
      <c r="Q107" s="560">
        <v>1.2455378710612485E-2</v>
      </c>
      <c r="R107" s="560">
        <v>6.0427303821940217E-3</v>
      </c>
      <c r="S107" s="627">
        <v>6.2096215879580505E-3</v>
      </c>
      <c r="T107" s="560">
        <v>7.0181296204767964E-3</v>
      </c>
      <c r="U107" s="560">
        <v>3.4874905231235785E-2</v>
      </c>
      <c r="V107" s="560">
        <v>2.3872452894534912E-3</v>
      </c>
      <c r="W107" s="628">
        <v>5.8635138564090607E-3</v>
      </c>
      <c r="X107" s="560">
        <v>8.4124467143063073E-3</v>
      </c>
      <c r="Y107" s="560">
        <v>1.4292649612033144E-2</v>
      </c>
      <c r="Z107" s="560">
        <v>4.1540591825221809E-2</v>
      </c>
      <c r="AA107" s="560">
        <v>1.2890861964374344E-2</v>
      </c>
      <c r="AB107" s="560">
        <v>3.8453802639849148E-2</v>
      </c>
      <c r="AC107" s="627">
        <v>4.8036713280970263E-2</v>
      </c>
      <c r="AD107" s="560">
        <v>1.7056786952549655E-3</v>
      </c>
      <c r="AE107" s="560">
        <v>9.5463072326825542E-3</v>
      </c>
      <c r="AF107" s="560">
        <v>0.22651948661479865</v>
      </c>
      <c r="AG107" s="628">
        <v>2.7755414483495888E-2</v>
      </c>
      <c r="AH107" s="560">
        <v>3.8935399491021996E-2</v>
      </c>
      <c r="AI107" s="560">
        <v>1.2807870275821425E-2</v>
      </c>
      <c r="AJ107" s="560">
        <v>2.324705646072352E-2</v>
      </c>
      <c r="AK107" s="560">
        <v>2.4975640575015907E-2</v>
      </c>
      <c r="AL107" s="560">
        <v>2.6300244780166484E-2</v>
      </c>
      <c r="AM107" s="627">
        <v>0</v>
      </c>
      <c r="AN107" s="629">
        <v>3.8191132308779366E-2</v>
      </c>
      <c r="AO107" s="84"/>
    </row>
    <row r="108" spans="2:41" ht="13" customHeight="1">
      <c r="B108" s="637" t="s">
        <v>107</v>
      </c>
      <c r="C108" s="638" t="s">
        <v>59</v>
      </c>
      <c r="D108" s="639">
        <v>0</v>
      </c>
      <c r="E108" s="586">
        <v>0</v>
      </c>
      <c r="F108" s="586">
        <v>0</v>
      </c>
      <c r="G108" s="586">
        <v>0</v>
      </c>
      <c r="H108" s="586">
        <v>0</v>
      </c>
      <c r="I108" s="640">
        <v>0</v>
      </c>
      <c r="J108" s="586">
        <v>0</v>
      </c>
      <c r="K108" s="586">
        <v>0</v>
      </c>
      <c r="L108" s="586">
        <v>0</v>
      </c>
      <c r="M108" s="641">
        <v>0</v>
      </c>
      <c r="N108" s="586">
        <v>0</v>
      </c>
      <c r="O108" s="586">
        <v>0</v>
      </c>
      <c r="P108" s="586">
        <v>0</v>
      </c>
      <c r="Q108" s="586">
        <v>0</v>
      </c>
      <c r="R108" s="586">
        <v>0</v>
      </c>
      <c r="S108" s="640">
        <v>0</v>
      </c>
      <c r="T108" s="586">
        <v>0</v>
      </c>
      <c r="U108" s="586">
        <v>0</v>
      </c>
      <c r="V108" s="586">
        <v>0</v>
      </c>
      <c r="W108" s="641">
        <v>0</v>
      </c>
      <c r="X108" s="586">
        <v>0</v>
      </c>
      <c r="Y108" s="586">
        <v>0</v>
      </c>
      <c r="Z108" s="586">
        <v>0</v>
      </c>
      <c r="AA108" s="586">
        <v>0</v>
      </c>
      <c r="AB108" s="586">
        <v>0</v>
      </c>
      <c r="AC108" s="640">
        <v>0</v>
      </c>
      <c r="AD108" s="586">
        <v>0</v>
      </c>
      <c r="AE108" s="586">
        <v>0</v>
      </c>
      <c r="AF108" s="586">
        <v>0</v>
      </c>
      <c r="AG108" s="641">
        <v>0</v>
      </c>
      <c r="AH108" s="586">
        <v>0</v>
      </c>
      <c r="AI108" s="586">
        <v>0</v>
      </c>
      <c r="AJ108" s="586">
        <v>0</v>
      </c>
      <c r="AK108" s="586">
        <v>0</v>
      </c>
      <c r="AL108" s="586">
        <v>0</v>
      </c>
      <c r="AM108" s="640">
        <v>0</v>
      </c>
      <c r="AN108" s="642">
        <v>8.8994877230171354E-2</v>
      </c>
      <c r="AO108" s="84"/>
    </row>
    <row r="109" spans="2:41" ht="13" customHeight="1">
      <c r="B109" s="624" t="s">
        <v>108</v>
      </c>
      <c r="C109" s="630" t="s">
        <v>496</v>
      </c>
      <c r="D109" s="626">
        <v>1.3537478509252866E-5</v>
      </c>
      <c r="E109" s="560">
        <v>9.1199270405836752E-4</v>
      </c>
      <c r="F109" s="560">
        <v>2.0876914771577029E-4</v>
      </c>
      <c r="G109" s="560">
        <v>7.5061550471386537E-6</v>
      </c>
      <c r="H109" s="560">
        <v>1.0857924063627435E-4</v>
      </c>
      <c r="I109" s="627">
        <v>2.1444640856369107E-4</v>
      </c>
      <c r="J109" s="560">
        <v>0</v>
      </c>
      <c r="K109" s="560">
        <v>1.5474226653625496E-4</v>
      </c>
      <c r="L109" s="560">
        <v>4.9397526595275484E-4</v>
      </c>
      <c r="M109" s="628">
        <v>5.0787201625190448E-4</v>
      </c>
      <c r="N109" s="560">
        <v>4.6217341670941771E-5</v>
      </c>
      <c r="O109" s="560">
        <v>4.1407634215663352E-4</v>
      </c>
      <c r="P109" s="560">
        <v>1.0260419211413495E-3</v>
      </c>
      <c r="Q109" s="560">
        <v>4.814402276021257E-4</v>
      </c>
      <c r="R109" s="560">
        <v>3.4204134238834084E-4</v>
      </c>
      <c r="S109" s="627">
        <v>1.599264761455603E-3</v>
      </c>
      <c r="T109" s="560">
        <v>2.3082666442324883E-3</v>
      </c>
      <c r="U109" s="560">
        <v>5.1358556090880193E-4</v>
      </c>
      <c r="V109" s="560">
        <v>2.2637670848265866E-4</v>
      </c>
      <c r="W109" s="628">
        <v>5.4863287545347938E-5</v>
      </c>
      <c r="X109" s="560">
        <v>1.7847704167438922E-4</v>
      </c>
      <c r="Y109" s="560">
        <v>9.6271733138047079E-4</v>
      </c>
      <c r="Z109" s="560">
        <v>8.5474468776176556E-5</v>
      </c>
      <c r="AA109" s="560">
        <v>3.3088843544918105E-4</v>
      </c>
      <c r="AB109" s="560">
        <v>2.1055939660590825E-4</v>
      </c>
      <c r="AC109" s="627">
        <v>1.9381563862252925E-4</v>
      </c>
      <c r="AD109" s="560">
        <v>0</v>
      </c>
      <c r="AE109" s="560">
        <v>7.9899951365246995E-4</v>
      </c>
      <c r="AF109" s="560">
        <v>5.5508421033629981E-3</v>
      </c>
      <c r="AG109" s="628">
        <v>1.0030487402499702E-4</v>
      </c>
      <c r="AH109" s="560">
        <v>0</v>
      </c>
      <c r="AI109" s="560">
        <v>9.6277840342165604E-5</v>
      </c>
      <c r="AJ109" s="560">
        <v>0</v>
      </c>
      <c r="AK109" s="560">
        <v>4.1155192895501406E-4</v>
      </c>
      <c r="AL109" s="560">
        <v>3.9888486613380298E-4</v>
      </c>
      <c r="AM109" s="627">
        <v>0</v>
      </c>
      <c r="AN109" s="629">
        <v>2.1550962727433314E-3</v>
      </c>
      <c r="AO109" s="84"/>
    </row>
    <row r="110" spans="2:41" ht="13" customHeight="1">
      <c r="B110" s="624" t="s">
        <v>109</v>
      </c>
      <c r="C110" s="630" t="s">
        <v>497</v>
      </c>
      <c r="D110" s="626">
        <v>0</v>
      </c>
      <c r="E110" s="560">
        <v>0</v>
      </c>
      <c r="F110" s="560">
        <v>0</v>
      </c>
      <c r="G110" s="560">
        <v>0</v>
      </c>
      <c r="H110" s="560">
        <v>0</v>
      </c>
      <c r="I110" s="627">
        <v>3.934796487407176E-6</v>
      </c>
      <c r="J110" s="560">
        <v>0</v>
      </c>
      <c r="K110" s="560">
        <v>0</v>
      </c>
      <c r="L110" s="560">
        <v>0</v>
      </c>
      <c r="M110" s="628">
        <v>0</v>
      </c>
      <c r="N110" s="560">
        <v>0</v>
      </c>
      <c r="O110" s="560">
        <v>0</v>
      </c>
      <c r="P110" s="560">
        <v>0</v>
      </c>
      <c r="Q110" s="560">
        <v>0</v>
      </c>
      <c r="R110" s="560">
        <v>0</v>
      </c>
      <c r="S110" s="627">
        <v>0</v>
      </c>
      <c r="T110" s="560">
        <v>0</v>
      </c>
      <c r="U110" s="560">
        <v>0</v>
      </c>
      <c r="V110" s="560">
        <v>0</v>
      </c>
      <c r="W110" s="628">
        <v>0</v>
      </c>
      <c r="X110" s="560">
        <v>0</v>
      </c>
      <c r="Y110" s="560">
        <v>0</v>
      </c>
      <c r="Z110" s="560">
        <v>1.0256936253141187E-4</v>
      </c>
      <c r="AA110" s="560">
        <v>0</v>
      </c>
      <c r="AB110" s="560">
        <v>2.0427404148334379E-5</v>
      </c>
      <c r="AC110" s="627">
        <v>9.8550324723319967E-5</v>
      </c>
      <c r="AD110" s="560">
        <v>4.9583683001597831E-6</v>
      </c>
      <c r="AE110" s="560">
        <v>1.0398573380578523E-3</v>
      </c>
      <c r="AF110" s="560">
        <v>4.8287813419499253E-4</v>
      </c>
      <c r="AG110" s="628">
        <v>1.5837611688157426E-5</v>
      </c>
      <c r="AH110" s="560">
        <v>1.5949867793318069E-5</v>
      </c>
      <c r="AI110" s="560">
        <v>1.4222862777819919E-2</v>
      </c>
      <c r="AJ110" s="560">
        <v>0</v>
      </c>
      <c r="AK110" s="560">
        <v>1.3347630128270725E-5</v>
      </c>
      <c r="AL110" s="560">
        <v>1.9617288498383753E-4</v>
      </c>
      <c r="AM110" s="627">
        <v>0</v>
      </c>
      <c r="AN110" s="629">
        <v>1.0598834128245893E-4</v>
      </c>
      <c r="AO110" s="84"/>
    </row>
    <row r="111" spans="2:41" ht="13" customHeight="1">
      <c r="B111" s="624" t="s">
        <v>110</v>
      </c>
      <c r="C111" s="630" t="s">
        <v>531</v>
      </c>
      <c r="D111" s="626">
        <v>1.7463347276936198E-3</v>
      </c>
      <c r="E111" s="560">
        <v>2.2799817601459188E-3</v>
      </c>
      <c r="F111" s="560">
        <v>9.3840677508603824E-4</v>
      </c>
      <c r="G111" s="560">
        <v>7.5812165976100402E-4</v>
      </c>
      <c r="H111" s="560">
        <v>5.478316232102933E-4</v>
      </c>
      <c r="I111" s="627">
        <v>7.6236681943514029E-4</v>
      </c>
      <c r="J111" s="560">
        <v>6.9384215091066782E-4</v>
      </c>
      <c r="K111" s="560">
        <v>4.5108830528021489E-4</v>
      </c>
      <c r="L111" s="560">
        <v>4.4810613411428471E-4</v>
      </c>
      <c r="M111" s="628">
        <v>3.611534337791321E-4</v>
      </c>
      <c r="N111" s="560">
        <v>8.8275122591498787E-4</v>
      </c>
      <c r="O111" s="560">
        <v>2.3943189852594456E-4</v>
      </c>
      <c r="P111" s="560">
        <v>1.4824577815329139E-3</v>
      </c>
      <c r="Q111" s="560">
        <v>6.8609426163508506E-4</v>
      </c>
      <c r="R111" s="560">
        <v>4.3622663956773905E-4</v>
      </c>
      <c r="S111" s="627">
        <v>3.3255032846902897E-4</v>
      </c>
      <c r="T111" s="560">
        <v>2.4318298928417443E-4</v>
      </c>
      <c r="U111" s="560">
        <v>2.4456455281371517E-5</v>
      </c>
      <c r="V111" s="560">
        <v>7.3498931325538533E-5</v>
      </c>
      <c r="W111" s="628">
        <v>9.3953379921408336E-4</v>
      </c>
      <c r="X111" s="560">
        <v>8.9066908297123087E-4</v>
      </c>
      <c r="Y111" s="560">
        <v>2.7153565756885076E-3</v>
      </c>
      <c r="Z111" s="560">
        <v>6.2396362206608887E-3</v>
      </c>
      <c r="AA111" s="560">
        <v>2.4403022114377103E-3</v>
      </c>
      <c r="AB111" s="560">
        <v>6.0810810810810808E-4</v>
      </c>
      <c r="AC111" s="627">
        <v>2.9400846875790457E-3</v>
      </c>
      <c r="AD111" s="560">
        <v>1.2148002335391469E-4</v>
      </c>
      <c r="AE111" s="560">
        <v>1.5030454619143565E-3</v>
      </c>
      <c r="AF111" s="560">
        <v>1.1417585789844215E-3</v>
      </c>
      <c r="AG111" s="628">
        <v>2.6396019480262377E-6</v>
      </c>
      <c r="AH111" s="560">
        <v>2.895787108253525E-3</v>
      </c>
      <c r="AI111" s="560">
        <v>1.0488449576669253E-3</v>
      </c>
      <c r="AJ111" s="560">
        <v>0</v>
      </c>
      <c r="AK111" s="560">
        <v>1.650656925862813E-3</v>
      </c>
      <c r="AL111" s="560">
        <v>4.1937403412100381E-3</v>
      </c>
      <c r="AM111" s="627">
        <v>0</v>
      </c>
      <c r="AN111" s="629">
        <v>2.1197668256491787E-4</v>
      </c>
      <c r="AO111" s="84"/>
    </row>
    <row r="112" spans="2:41" ht="13" customHeight="1">
      <c r="B112" s="624" t="s">
        <v>422</v>
      </c>
      <c r="C112" s="630" t="s">
        <v>498</v>
      </c>
      <c r="D112" s="626">
        <v>3.9312837590870321E-2</v>
      </c>
      <c r="E112" s="560">
        <v>3.9215686274509803E-2</v>
      </c>
      <c r="F112" s="560">
        <v>4.235061407652338E-2</v>
      </c>
      <c r="G112" s="560">
        <v>2.6526751936588003E-2</v>
      </c>
      <c r="H112" s="560">
        <v>3.4439360961814658E-2</v>
      </c>
      <c r="I112" s="627">
        <v>4.259515567530453E-2</v>
      </c>
      <c r="J112" s="560">
        <v>5.1691240242844751E-2</v>
      </c>
      <c r="K112" s="560">
        <v>4.1288448343819797E-2</v>
      </c>
      <c r="L112" s="560">
        <v>5.365982746149639E-2</v>
      </c>
      <c r="M112" s="628">
        <v>2.4197280063201852E-2</v>
      </c>
      <c r="N112" s="560">
        <v>1.8523910541713463E-2</v>
      </c>
      <c r="O112" s="560">
        <v>3.4221860414020006E-2</v>
      </c>
      <c r="P112" s="560">
        <v>5.6290494990746558E-2</v>
      </c>
      <c r="Q112" s="560">
        <v>5.1708693434966986E-2</v>
      </c>
      <c r="R112" s="560">
        <v>3.7565062211867346E-2</v>
      </c>
      <c r="S112" s="627">
        <v>5.4054544300238531E-2</v>
      </c>
      <c r="T112" s="560">
        <v>5.037699935852271E-2</v>
      </c>
      <c r="U112" s="560">
        <v>4.2554232189586441E-2</v>
      </c>
      <c r="V112" s="560">
        <v>3.0133581857719787E-2</v>
      </c>
      <c r="W112" s="628">
        <v>5.1379468786218345E-2</v>
      </c>
      <c r="X112" s="560">
        <v>0.10273241486301887</v>
      </c>
      <c r="Y112" s="560">
        <v>0.17127317309986753</v>
      </c>
      <c r="Z112" s="560">
        <v>0.17783817973571295</v>
      </c>
      <c r="AA112" s="560">
        <v>8.3990514531517124E-2</v>
      </c>
      <c r="AB112" s="560">
        <v>7.4720301697045882E-2</v>
      </c>
      <c r="AC112" s="627">
        <v>0.10353040113267173</v>
      </c>
      <c r="AD112" s="560">
        <v>1.4386705622913611E-2</v>
      </c>
      <c r="AE112" s="560">
        <v>0.15096690520855044</v>
      </c>
      <c r="AF112" s="560">
        <v>0.13719605754824268</v>
      </c>
      <c r="AG112" s="628">
        <v>8.5990312660850748E-2</v>
      </c>
      <c r="AH112" s="560">
        <v>9.9590974501478025E-2</v>
      </c>
      <c r="AI112" s="560">
        <v>4.6432176637744411E-2</v>
      </c>
      <c r="AJ112" s="560">
        <v>2.851906710516406E-2</v>
      </c>
      <c r="AK112" s="560">
        <v>0.11659822298550893</v>
      </c>
      <c r="AL112" s="560">
        <v>3.3940088800925937E-2</v>
      </c>
      <c r="AM112" s="627">
        <v>0</v>
      </c>
      <c r="AN112" s="629">
        <v>2.4836601307189541E-2</v>
      </c>
      <c r="AO112" s="84"/>
    </row>
    <row r="113" spans="2:41" ht="13" customHeight="1">
      <c r="B113" s="624" t="s">
        <v>423</v>
      </c>
      <c r="C113" s="630" t="s">
        <v>499</v>
      </c>
      <c r="D113" s="626">
        <v>1.3537478509252866E-3</v>
      </c>
      <c r="E113" s="560">
        <v>0</v>
      </c>
      <c r="F113" s="560">
        <v>2.446183953033268E-4</v>
      </c>
      <c r="G113" s="560">
        <v>9.7580015612802498E-5</v>
      </c>
      <c r="H113" s="560">
        <v>6.9095880404901856E-5</v>
      </c>
      <c r="I113" s="627">
        <v>1.2689718671888141E-4</v>
      </c>
      <c r="J113" s="560">
        <v>0</v>
      </c>
      <c r="K113" s="560">
        <v>8.6130129487160771E-5</v>
      </c>
      <c r="L113" s="560">
        <v>4.9750366070956014E-4</v>
      </c>
      <c r="M113" s="628">
        <v>1.1286044805597878E-5</v>
      </c>
      <c r="N113" s="560">
        <v>2.3108670835470886E-5</v>
      </c>
      <c r="O113" s="560">
        <v>4.2252687975166685E-5</v>
      </c>
      <c r="P113" s="560">
        <v>8.9376473967016506E-5</v>
      </c>
      <c r="Q113" s="560">
        <v>1.1406946159214128E-4</v>
      </c>
      <c r="R113" s="560">
        <v>1.1401378079611362E-4</v>
      </c>
      <c r="S113" s="627">
        <v>3.3859669807755679E-4</v>
      </c>
      <c r="T113" s="560">
        <v>2.4186848663939513E-4</v>
      </c>
      <c r="U113" s="560">
        <v>0</v>
      </c>
      <c r="V113" s="560">
        <v>7.6438888578560073E-5</v>
      </c>
      <c r="W113" s="628">
        <v>1.8516359546554928E-4</v>
      </c>
      <c r="X113" s="560">
        <v>3.2606382613590342E-4</v>
      </c>
      <c r="Y113" s="560">
        <v>1.7279541845290503E-4</v>
      </c>
      <c r="Z113" s="560">
        <v>4.786570251465887E-4</v>
      </c>
      <c r="AA113" s="560">
        <v>8.2722108862295262E-5</v>
      </c>
      <c r="AB113" s="560">
        <v>5.1382778126964177E-4</v>
      </c>
      <c r="AC113" s="627">
        <v>2.3323576851185725E-4</v>
      </c>
      <c r="AD113" s="560">
        <v>5.7888949904365467E-4</v>
      </c>
      <c r="AE113" s="560">
        <v>5.6045762986637021E-4</v>
      </c>
      <c r="AF113" s="560">
        <v>4.1473364983663375E-3</v>
      </c>
      <c r="AG113" s="628">
        <v>4.1441750584011929E-4</v>
      </c>
      <c r="AH113" s="560">
        <v>9.2278846222007983E-3</v>
      </c>
      <c r="AI113" s="560">
        <v>2.2027202866162131E-2</v>
      </c>
      <c r="AJ113" s="560">
        <v>8.2845881555494185E-4</v>
      </c>
      <c r="AK113" s="560">
        <v>1.1501207960526608E-3</v>
      </c>
      <c r="AL113" s="560">
        <v>1.5652416522988193E-2</v>
      </c>
      <c r="AM113" s="627">
        <v>0</v>
      </c>
      <c r="AN113" s="629">
        <v>3.003003003003003E-3</v>
      </c>
      <c r="AO113" s="84"/>
    </row>
    <row r="114" spans="2:41" ht="13" customHeight="1">
      <c r="B114" s="631" t="s">
        <v>424</v>
      </c>
      <c r="C114" s="632" t="s">
        <v>66</v>
      </c>
      <c r="D114" s="633">
        <v>2.8428704869431018E-4</v>
      </c>
      <c r="E114" s="576">
        <v>1.3679890560875513E-3</v>
      </c>
      <c r="F114" s="576">
        <v>5.8624063702004188E-4</v>
      </c>
      <c r="G114" s="576">
        <v>8.2567705518525191E-4</v>
      </c>
      <c r="H114" s="576">
        <v>8.4889224497450852E-4</v>
      </c>
      <c r="I114" s="634">
        <v>5.1349094160663643E-4</v>
      </c>
      <c r="J114" s="576">
        <v>3.4692107545533391E-4</v>
      </c>
      <c r="K114" s="576">
        <v>1.4452343761404943E-4</v>
      </c>
      <c r="L114" s="576">
        <v>1.4007727184517404E-3</v>
      </c>
      <c r="M114" s="635">
        <v>3.1600925455674061E-4</v>
      </c>
      <c r="N114" s="576">
        <v>2.9116925252693315E-4</v>
      </c>
      <c r="O114" s="576">
        <v>5.8308709405730029E-4</v>
      </c>
      <c r="P114" s="576">
        <v>1.0784761192019993E-3</v>
      </c>
      <c r="Q114" s="576">
        <v>1.1524370604970744E-3</v>
      </c>
      <c r="R114" s="576">
        <v>5.3536905765131607E-4</v>
      </c>
      <c r="S114" s="634">
        <v>2.717843139033246E-3</v>
      </c>
      <c r="T114" s="576">
        <v>9.5169991482022865E-4</v>
      </c>
      <c r="U114" s="576">
        <v>1.0027146665362323E-3</v>
      </c>
      <c r="V114" s="576">
        <v>3.3319515534244133E-4</v>
      </c>
      <c r="W114" s="635">
        <v>1.1864185931681492E-3</v>
      </c>
      <c r="X114" s="576">
        <v>8.4090144635048773E-4</v>
      </c>
      <c r="Y114" s="576">
        <v>1.0696859237560787E-4</v>
      </c>
      <c r="Z114" s="576">
        <v>1.1453578816007658E-3</v>
      </c>
      <c r="AA114" s="576">
        <v>3.7914299895218662E-3</v>
      </c>
      <c r="AB114" s="576">
        <v>1.80389692017599E-3</v>
      </c>
      <c r="AC114" s="634">
        <v>2.8579594169762788E-3</v>
      </c>
      <c r="AD114" s="576">
        <v>1.7850125880575221E-4</v>
      </c>
      <c r="AE114" s="576">
        <v>2.0889784385928344E-3</v>
      </c>
      <c r="AF114" s="576">
        <v>2.3060815567630018E-3</v>
      </c>
      <c r="AG114" s="635">
        <v>2.8006176668558379E-3</v>
      </c>
      <c r="AH114" s="576">
        <v>4.4500131143357415E-3</v>
      </c>
      <c r="AI114" s="576">
        <v>2.3894409466737464E-3</v>
      </c>
      <c r="AJ114" s="576">
        <v>1.6694700374061708E-3</v>
      </c>
      <c r="AK114" s="576">
        <v>1.3214153826988017E-3</v>
      </c>
      <c r="AL114" s="576">
        <v>1.4233432654938434E-3</v>
      </c>
      <c r="AM114" s="634">
        <v>0</v>
      </c>
      <c r="AN114" s="636">
        <v>1.0598834128245893E-4</v>
      </c>
      <c r="AO114" s="84"/>
    </row>
    <row r="115" spans="2:41" ht="13" customHeight="1">
      <c r="B115" s="643" t="s">
        <v>425</v>
      </c>
      <c r="C115" s="644" t="s">
        <v>67</v>
      </c>
      <c r="D115" s="645">
        <v>5.9564905440712612E-3</v>
      </c>
      <c r="E115" s="646">
        <v>1.094391244870041E-2</v>
      </c>
      <c r="F115" s="646">
        <v>2.8131115459882582E-3</v>
      </c>
      <c r="G115" s="646">
        <v>2.6346604215456673E-3</v>
      </c>
      <c r="H115" s="646">
        <v>2.8181248365142116E-3</v>
      </c>
      <c r="I115" s="647">
        <v>8.1647027113698897E-4</v>
      </c>
      <c r="J115" s="646">
        <v>3.0008673026886385E-2</v>
      </c>
      <c r="K115" s="646">
        <v>1.8423088714033373E-3</v>
      </c>
      <c r="L115" s="646">
        <v>5.4760686625619677E-3</v>
      </c>
      <c r="M115" s="648">
        <v>1.3091811974493538E-2</v>
      </c>
      <c r="N115" s="646">
        <v>5.4305376463356578E-3</v>
      </c>
      <c r="O115" s="646">
        <v>5.4027103690913137E-3</v>
      </c>
      <c r="P115" s="646">
        <v>8.1463676805136644E-3</v>
      </c>
      <c r="Q115" s="646">
        <v>6.339242578775028E-3</v>
      </c>
      <c r="R115" s="646">
        <v>2.2753184950180935E-3</v>
      </c>
      <c r="S115" s="647">
        <v>6.3184562409115508E-4</v>
      </c>
      <c r="T115" s="646">
        <v>1.9283753798912642E-3</v>
      </c>
      <c r="U115" s="646">
        <v>1.3451050404754334E-3</v>
      </c>
      <c r="V115" s="646">
        <v>8.9178703341653408E-4</v>
      </c>
      <c r="W115" s="648">
        <v>2.2905422550182765E-3</v>
      </c>
      <c r="X115" s="646">
        <v>1.4326214845171166E-2</v>
      </c>
      <c r="Y115" s="646">
        <v>2.7400416354674941E-3</v>
      </c>
      <c r="Z115" s="646">
        <v>8.0516949587158323E-3</v>
      </c>
      <c r="AA115" s="646">
        <v>1.0147245353774885E-2</v>
      </c>
      <c r="AB115" s="646">
        <v>3.194531741043369E-3</v>
      </c>
      <c r="AC115" s="647">
        <v>8.9056643441640139E-3</v>
      </c>
      <c r="AD115" s="646">
        <v>1.8271587186088803E-3</v>
      </c>
      <c r="AE115" s="646">
        <v>2.3391000254753469E-3</v>
      </c>
      <c r="AF115" s="646">
        <v>4.8423199812264199E-3</v>
      </c>
      <c r="AG115" s="648">
        <v>2.8243740843880743E-4</v>
      </c>
      <c r="AH115" s="646">
        <v>5.3432057107615531E-3</v>
      </c>
      <c r="AI115" s="646">
        <v>3.0298344604648177E-3</v>
      </c>
      <c r="AJ115" s="646">
        <v>4.6067331107373282E-3</v>
      </c>
      <c r="AK115" s="646">
        <v>3.6238815798255021E-3</v>
      </c>
      <c r="AL115" s="646">
        <v>3.4090488012746877E-3</v>
      </c>
      <c r="AM115" s="647">
        <v>4.7633224173861268E-4</v>
      </c>
      <c r="AN115" s="649">
        <v>0</v>
      </c>
      <c r="AO115" s="84"/>
    </row>
    <row r="116" spans="2:41" ht="13" customHeight="1" thickBot="1">
      <c r="B116" s="192" t="s">
        <v>426</v>
      </c>
      <c r="C116" s="488" t="s">
        <v>111</v>
      </c>
      <c r="D116" s="201">
        <v>0.44876741258173253</v>
      </c>
      <c r="E116" s="82">
        <v>0.41176470588235292</v>
      </c>
      <c r="F116" s="82">
        <v>0.54993167555165667</v>
      </c>
      <c r="G116" s="82">
        <v>0.58259773013871374</v>
      </c>
      <c r="H116" s="82">
        <v>0.66439637345336278</v>
      </c>
      <c r="I116" s="440">
        <v>0.37656395864135411</v>
      </c>
      <c r="J116" s="82">
        <v>0.53738074588031226</v>
      </c>
      <c r="K116" s="82">
        <v>0.55490868746441657</v>
      </c>
      <c r="L116" s="82">
        <v>0.48745832083693524</v>
      </c>
      <c r="M116" s="441">
        <v>0.62829411432763393</v>
      </c>
      <c r="N116" s="82">
        <v>0.59331050196654789</v>
      </c>
      <c r="O116" s="82">
        <v>0.5497102874027836</v>
      </c>
      <c r="P116" s="82">
        <v>0.63015419229288794</v>
      </c>
      <c r="Q116" s="82">
        <v>0.64847985667507646</v>
      </c>
      <c r="R116" s="82">
        <v>0.51546126010013382</v>
      </c>
      <c r="S116" s="440">
        <v>0.68154980545805788</v>
      </c>
      <c r="T116" s="82">
        <v>0.74412943118841557</v>
      </c>
      <c r="U116" s="82">
        <v>0.697057888429651</v>
      </c>
      <c r="V116" s="82">
        <v>0.74418451955708564</v>
      </c>
      <c r="W116" s="441">
        <v>0.58085134106448488</v>
      </c>
      <c r="X116" s="82">
        <v>0.52142582562793027</v>
      </c>
      <c r="Y116" s="82">
        <v>0.52005661107042644</v>
      </c>
      <c r="Z116" s="82">
        <v>0.56968733439321673</v>
      </c>
      <c r="AA116" s="82">
        <v>0.45581260684939062</v>
      </c>
      <c r="AB116" s="82">
        <v>0.2741703331238215</v>
      </c>
      <c r="AC116" s="440">
        <v>0.32050865107600529</v>
      </c>
      <c r="AD116" s="82">
        <v>0.14424017344372314</v>
      </c>
      <c r="AE116" s="82">
        <v>0.45104564718960605</v>
      </c>
      <c r="AF116" s="82">
        <v>0.47706554506561727</v>
      </c>
      <c r="AG116" s="441">
        <v>0.27457931343953335</v>
      </c>
      <c r="AH116" s="82">
        <v>0.32693152898977079</v>
      </c>
      <c r="AI116" s="82">
        <v>0.40320284282204938</v>
      </c>
      <c r="AJ116" s="82">
        <v>0.13972083448397057</v>
      </c>
      <c r="AK116" s="82">
        <v>0.32605813337841866</v>
      </c>
      <c r="AL116" s="82">
        <v>0.37554029282072632</v>
      </c>
      <c r="AM116" s="440">
        <v>1</v>
      </c>
      <c r="AN116" s="202">
        <v>0.32379438261791205</v>
      </c>
      <c r="AO116" s="84"/>
    </row>
    <row r="117" spans="2:41" ht="13" customHeight="1">
      <c r="B117" s="203" t="s">
        <v>427</v>
      </c>
      <c r="C117" s="484" t="s">
        <v>112</v>
      </c>
      <c r="D117" s="204">
        <v>2.044159254897183E-3</v>
      </c>
      <c r="E117" s="78">
        <v>2.6903784769721842E-2</v>
      </c>
      <c r="F117" s="78">
        <v>6.1196774411228826E-3</v>
      </c>
      <c r="G117" s="78">
        <v>8.3318321023239054E-3</v>
      </c>
      <c r="H117" s="78">
        <v>1.03693174807642E-2</v>
      </c>
      <c r="I117" s="430">
        <v>9.3579297461761149E-3</v>
      </c>
      <c r="J117" s="78">
        <v>5.2038161318300087E-3</v>
      </c>
      <c r="K117" s="78">
        <v>1.2354564166946467E-2</v>
      </c>
      <c r="L117" s="78">
        <v>1.1463754564860717E-2</v>
      </c>
      <c r="M117" s="431">
        <v>3.4986738897353421E-3</v>
      </c>
      <c r="N117" s="78">
        <v>7.440992009021625E-3</v>
      </c>
      <c r="O117" s="78">
        <v>8.7491232567245159E-3</v>
      </c>
      <c r="P117" s="78">
        <v>8.7565110761284974E-3</v>
      </c>
      <c r="Q117" s="78">
        <v>1.0318253797842075E-2</v>
      </c>
      <c r="R117" s="78">
        <v>1.15798344321618E-2</v>
      </c>
      <c r="S117" s="430">
        <v>9.3537337843925053E-3</v>
      </c>
      <c r="T117" s="78">
        <v>6.3989988747857364E-3</v>
      </c>
      <c r="U117" s="78">
        <v>1.4698329624104282E-2</v>
      </c>
      <c r="V117" s="78">
        <v>4.3971960647692186E-3</v>
      </c>
      <c r="W117" s="431">
        <v>1.0876646755865228E-2</v>
      </c>
      <c r="X117" s="78">
        <v>1.1995716550999815E-2</v>
      </c>
      <c r="Y117" s="78">
        <v>1.1445639384190041E-2</v>
      </c>
      <c r="Z117" s="78">
        <v>7.4362787835273603E-3</v>
      </c>
      <c r="AA117" s="78">
        <v>1.51105718855126E-2</v>
      </c>
      <c r="AB117" s="78">
        <v>1.4079195474544311E-2</v>
      </c>
      <c r="AC117" s="430">
        <v>2.7232739731877415E-2</v>
      </c>
      <c r="AD117" s="78">
        <v>1.3263635202927422E-3</v>
      </c>
      <c r="AE117" s="78">
        <v>8.2516964265036252E-3</v>
      </c>
      <c r="AF117" s="78">
        <v>4.291748650648952E-3</v>
      </c>
      <c r="AG117" s="431">
        <v>8.7001280206944788E-3</v>
      </c>
      <c r="AH117" s="78">
        <v>2.9312312589053428E-3</v>
      </c>
      <c r="AI117" s="78">
        <v>8.5614340146692412E-3</v>
      </c>
      <c r="AJ117" s="78">
        <v>3.7418723169231539E-2</v>
      </c>
      <c r="AK117" s="78">
        <v>8.7983128595517865E-3</v>
      </c>
      <c r="AL117" s="78">
        <v>1.3575163640881557E-2</v>
      </c>
      <c r="AM117" s="430">
        <v>0</v>
      </c>
      <c r="AN117" s="205">
        <v>1.9607843137254902E-3</v>
      </c>
      <c r="AO117" s="84"/>
    </row>
    <row r="118" spans="2:41" ht="13" customHeight="1">
      <c r="B118" s="624" t="s">
        <v>428</v>
      </c>
      <c r="C118" s="630" t="s">
        <v>68</v>
      </c>
      <c r="D118" s="626">
        <v>0.1586863230854621</v>
      </c>
      <c r="E118" s="560">
        <v>0.23666210670314639</v>
      </c>
      <c r="F118" s="560">
        <v>0.12391608745529388</v>
      </c>
      <c r="G118" s="560">
        <v>0.22811955803759082</v>
      </c>
      <c r="H118" s="560">
        <v>0.14641417057798703</v>
      </c>
      <c r="I118" s="627">
        <v>0.12893836239672388</v>
      </c>
      <c r="J118" s="560">
        <v>7.8751084128360793E-2</v>
      </c>
      <c r="K118" s="560">
        <v>0.20667581495160656</v>
      </c>
      <c r="L118" s="560">
        <v>0.2461337614452305</v>
      </c>
      <c r="M118" s="628">
        <v>0.19068901303538174</v>
      </c>
      <c r="N118" s="560">
        <v>0.1780292001164677</v>
      </c>
      <c r="O118" s="560">
        <v>0.25725126546800486</v>
      </c>
      <c r="P118" s="560">
        <v>0.15378354448028772</v>
      </c>
      <c r="Q118" s="560">
        <v>0.1903097992377476</v>
      </c>
      <c r="R118" s="560">
        <v>0.20114509492886531</v>
      </c>
      <c r="S118" s="627">
        <v>0.27374636084129189</v>
      </c>
      <c r="T118" s="560">
        <v>9.6535759729948573E-2</v>
      </c>
      <c r="U118" s="560">
        <v>0.24155640881410648</v>
      </c>
      <c r="V118" s="560">
        <v>0.1055278056257062</v>
      </c>
      <c r="W118" s="628">
        <v>0.23431424319523786</v>
      </c>
      <c r="X118" s="560">
        <v>0.33195528463655899</v>
      </c>
      <c r="Y118" s="560">
        <v>0.11843068846631724</v>
      </c>
      <c r="Z118" s="560">
        <v>0.12038224182436706</v>
      </c>
      <c r="AA118" s="560">
        <v>0.37162907406386148</v>
      </c>
      <c r="AB118" s="560">
        <v>0.48483343808925206</v>
      </c>
      <c r="AC118" s="627">
        <v>0.35051722495425625</v>
      </c>
      <c r="AD118" s="560">
        <v>5.0141499435365812E-2</v>
      </c>
      <c r="AE118" s="560">
        <v>0.32698534009587993</v>
      </c>
      <c r="AF118" s="560">
        <v>0.14159160243334476</v>
      </c>
      <c r="AG118" s="628">
        <v>0.3455529306180628</v>
      </c>
      <c r="AH118" s="560">
        <v>0.48793303891058859</v>
      </c>
      <c r="AI118" s="560">
        <v>0.51812503282199107</v>
      </c>
      <c r="AJ118" s="560">
        <v>0.76056284989832545</v>
      </c>
      <c r="AK118" s="560">
        <v>0.46307823046018182</v>
      </c>
      <c r="AL118" s="560">
        <v>0.27487308704190905</v>
      </c>
      <c r="AM118" s="627">
        <v>0</v>
      </c>
      <c r="AN118" s="629">
        <v>7.2425366543013604E-3</v>
      </c>
      <c r="AO118" s="84"/>
    </row>
    <row r="119" spans="2:41" ht="13" customHeight="1">
      <c r="B119" s="99" t="s">
        <v>429</v>
      </c>
      <c r="C119" s="485" t="s">
        <v>69</v>
      </c>
      <c r="D119" s="206">
        <v>0.22902706141953999</v>
      </c>
      <c r="E119" s="80">
        <v>0.13543091655266759</v>
      </c>
      <c r="F119" s="80">
        <v>0.21024951076320939</v>
      </c>
      <c r="G119" s="80">
        <v>4.9698252567105028E-2</v>
      </c>
      <c r="H119" s="80">
        <v>8.2688027164551842E-2</v>
      </c>
      <c r="I119" s="432">
        <v>0.32959035817468724</v>
      </c>
      <c r="J119" s="80">
        <v>0.19531656548135298</v>
      </c>
      <c r="K119" s="80">
        <v>0.12034714821681436</v>
      </c>
      <c r="L119" s="80">
        <v>6.9410581655875658E-2</v>
      </c>
      <c r="M119" s="433">
        <v>0.11544495231646069</v>
      </c>
      <c r="N119" s="80">
        <v>0.17563514181791293</v>
      </c>
      <c r="O119" s="80">
        <v>6.2919886086753224E-2</v>
      </c>
      <c r="P119" s="80">
        <v>0.12541545164315668</v>
      </c>
      <c r="Q119" s="80">
        <v>4.8803277148531859E-2</v>
      </c>
      <c r="R119" s="80">
        <v>0.18365141525801815</v>
      </c>
      <c r="S119" s="432">
        <v>-6.8012588541524949E-2</v>
      </c>
      <c r="T119" s="80">
        <v>-2.3599265981723155E-2</v>
      </c>
      <c r="U119" s="80">
        <v>-4.5635745555039256E-2</v>
      </c>
      <c r="V119" s="80">
        <v>8.5566475863440947E-2</v>
      </c>
      <c r="W119" s="433">
        <v>2.4249573095043789E-2</v>
      </c>
      <c r="X119" s="80">
        <v>3.854932487626736E-2</v>
      </c>
      <c r="Y119" s="80">
        <v>7.4738132657511253E-2</v>
      </c>
      <c r="Z119" s="80">
        <v>9.7287040361044158E-2</v>
      </c>
      <c r="AA119" s="80">
        <v>5.7340208459714333E-2</v>
      </c>
      <c r="AB119" s="80">
        <v>7.3752357008170968E-2</v>
      </c>
      <c r="AC119" s="432">
        <v>0.22040123122205688</v>
      </c>
      <c r="AD119" s="80">
        <v>0.37156152653284857</v>
      </c>
      <c r="AE119" s="80">
        <v>4.6119641492392137E-2</v>
      </c>
      <c r="AF119" s="80">
        <v>0.15623138437099482</v>
      </c>
      <c r="AG119" s="433">
        <v>0</v>
      </c>
      <c r="AH119" s="80">
        <v>2.3467572146568652E-2</v>
      </c>
      <c r="AI119" s="80">
        <v>1.5529907398222654E-2</v>
      </c>
      <c r="AJ119" s="80">
        <v>-6.5900133055506738E-3</v>
      </c>
      <c r="AK119" s="80">
        <v>6.506079845523427E-2</v>
      </c>
      <c r="AL119" s="80">
        <v>5.9141765425182929E-2</v>
      </c>
      <c r="AM119" s="432">
        <v>0</v>
      </c>
      <c r="AN119" s="207">
        <v>0.57551669316375198</v>
      </c>
      <c r="AO119" s="84"/>
    </row>
    <row r="120" spans="2:41" ht="13" customHeight="1">
      <c r="B120" s="99" t="s">
        <v>430</v>
      </c>
      <c r="C120" s="485" t="s">
        <v>70</v>
      </c>
      <c r="D120" s="206">
        <v>0.25274472376775103</v>
      </c>
      <c r="E120" s="80">
        <v>0.12904696762425902</v>
      </c>
      <c r="F120" s="80">
        <v>8.5397125312099337E-2</v>
      </c>
      <c r="G120" s="80">
        <v>0.13939680538041194</v>
      </c>
      <c r="H120" s="80">
        <v>7.2259484643440577E-2</v>
      </c>
      <c r="I120" s="432">
        <v>0.14978294678876339</v>
      </c>
      <c r="J120" s="80">
        <v>0.10910667823070251</v>
      </c>
      <c r="K120" s="80">
        <v>8.8604545919037672E-2</v>
      </c>
      <c r="L120" s="80">
        <v>0.16248610694564508</v>
      </c>
      <c r="M120" s="433">
        <v>3.8914282489701482E-2</v>
      </c>
      <c r="N120" s="80">
        <v>3.4713845329044361E-2</v>
      </c>
      <c r="O120" s="80">
        <v>8.9578515353218383E-2</v>
      </c>
      <c r="P120" s="80">
        <v>7.4554279524326486E-2</v>
      </c>
      <c r="Q120" s="80">
        <v>0.10410180363948682</v>
      </c>
      <c r="R120" s="80">
        <v>0.11238784513954295</v>
      </c>
      <c r="S120" s="432">
        <v>0.11300060161377605</v>
      </c>
      <c r="T120" s="80">
        <v>0.17776282165879717</v>
      </c>
      <c r="U120" s="80">
        <v>0.2001516300227445</v>
      </c>
      <c r="V120" s="80">
        <v>9.411881151248061E-2</v>
      </c>
      <c r="W120" s="433">
        <v>0.13006713894813363</v>
      </c>
      <c r="X120" s="80">
        <v>5.5000102967524042E-2</v>
      </c>
      <c r="Y120" s="80">
        <v>0.23320798808534449</v>
      </c>
      <c r="Z120" s="80">
        <v>0.18662495512590388</v>
      </c>
      <c r="AA120" s="80">
        <v>5.9587492417140023E-2</v>
      </c>
      <c r="AB120" s="80">
        <v>9.4534883720930232E-2</v>
      </c>
      <c r="AC120" s="432">
        <v>7.7296304691323953E-2</v>
      </c>
      <c r="AD120" s="80">
        <v>0.36056634482724426</v>
      </c>
      <c r="AE120" s="80">
        <v>0.1209222075545983</v>
      </c>
      <c r="AF120" s="80">
        <v>0.19117912522338754</v>
      </c>
      <c r="AG120" s="433">
        <v>0.36939645501458379</v>
      </c>
      <c r="AH120" s="80">
        <v>0.15084676075907194</v>
      </c>
      <c r="AI120" s="80">
        <v>5.6964388869114653E-2</v>
      </c>
      <c r="AJ120" s="80">
        <v>4.5364396354781213E-2</v>
      </c>
      <c r="AK120" s="80">
        <v>7.5265061688297247E-2</v>
      </c>
      <c r="AL120" s="80">
        <v>0.14029412854555243</v>
      </c>
      <c r="AM120" s="432">
        <v>0</v>
      </c>
      <c r="AN120" s="207">
        <v>6.3451686981098751E-2</v>
      </c>
      <c r="AO120" s="84"/>
    </row>
    <row r="121" spans="2:41" ht="13" customHeight="1">
      <c r="B121" s="99" t="s">
        <v>431</v>
      </c>
      <c r="C121" s="485" t="s">
        <v>256</v>
      </c>
      <c r="D121" s="206">
        <v>2.7914280686079412E-2</v>
      </c>
      <c r="E121" s="80">
        <v>6.0191518467852256E-2</v>
      </c>
      <c r="F121" s="80">
        <v>2.6224778999932519E-2</v>
      </c>
      <c r="G121" s="80">
        <v>-8.1441782261454394E-3</v>
      </c>
      <c r="H121" s="80">
        <v>2.3872626679893594E-2</v>
      </c>
      <c r="I121" s="432">
        <v>5.7664442522952159E-3</v>
      </c>
      <c r="J121" s="80">
        <v>7.493495229835212E-2</v>
      </c>
      <c r="K121" s="80">
        <v>1.7109239281178378E-2</v>
      </c>
      <c r="L121" s="80">
        <v>2.3047474551452816E-2</v>
      </c>
      <c r="M121" s="433">
        <v>2.3158963941086845E-2</v>
      </c>
      <c r="N121" s="80">
        <v>1.0870318761005504E-2</v>
      </c>
      <c r="O121" s="80">
        <v>3.1790922432515419E-2</v>
      </c>
      <c r="P121" s="80">
        <v>7.3360209832127148E-3</v>
      </c>
      <c r="Q121" s="80">
        <v>-2.0129904986848461E-3</v>
      </c>
      <c r="R121" s="80">
        <v>-2.4225449858722055E-2</v>
      </c>
      <c r="S121" s="432">
        <v>-9.6379131559933134E-3</v>
      </c>
      <c r="T121" s="80">
        <v>-1.227745470223886E-3</v>
      </c>
      <c r="U121" s="80">
        <v>-0.10782851133556702</v>
      </c>
      <c r="V121" s="80">
        <v>-3.3791868666229595E-2</v>
      </c>
      <c r="W121" s="433">
        <v>1.964105694123456E-2</v>
      </c>
      <c r="X121" s="80">
        <v>4.586688358491732E-2</v>
      </c>
      <c r="Y121" s="80">
        <v>4.23842476405197E-2</v>
      </c>
      <c r="Z121" s="80">
        <v>4.7797322939637933E-2</v>
      </c>
      <c r="AA121" s="80">
        <v>4.0520046324380964E-2</v>
      </c>
      <c r="AB121" s="80">
        <v>5.9365179132620995E-2</v>
      </c>
      <c r="AC121" s="432">
        <v>1.5922447464464397E-2</v>
      </c>
      <c r="AD121" s="80">
        <v>7.2319041249905486E-2</v>
      </c>
      <c r="AE121" s="80">
        <v>4.8903402116769724E-2</v>
      </c>
      <c r="AF121" s="80">
        <v>2.9645107135765476E-2</v>
      </c>
      <c r="AG121" s="433">
        <v>1.7711729071256054E-3</v>
      </c>
      <c r="AH121" s="80">
        <v>1.0319564462276791E-2</v>
      </c>
      <c r="AI121" s="80">
        <v>9.4541921705693227E-3</v>
      </c>
      <c r="AJ121" s="80">
        <v>3.6351768634047148E-2</v>
      </c>
      <c r="AK121" s="80">
        <v>6.1779506048701055E-2</v>
      </c>
      <c r="AL121" s="80">
        <v>0.13657556252574768</v>
      </c>
      <c r="AM121" s="432">
        <v>0</v>
      </c>
      <c r="AN121" s="207">
        <v>3.1001589825119236E-2</v>
      </c>
      <c r="AO121" s="84"/>
    </row>
    <row r="122" spans="2:41" ht="13" customHeight="1">
      <c r="B122" s="190" t="s">
        <v>500</v>
      </c>
      <c r="C122" s="491" t="s">
        <v>257</v>
      </c>
      <c r="D122" s="208">
        <v>-0.11918396079546224</v>
      </c>
      <c r="E122" s="209">
        <v>0</v>
      </c>
      <c r="F122" s="209">
        <v>-1.8388555233146637E-3</v>
      </c>
      <c r="G122" s="209">
        <v>0</v>
      </c>
      <c r="H122" s="209">
        <v>0</v>
      </c>
      <c r="I122" s="506">
        <v>0</v>
      </c>
      <c r="J122" s="209">
        <v>-6.9384215091066782E-4</v>
      </c>
      <c r="K122" s="209">
        <v>0</v>
      </c>
      <c r="L122" s="209">
        <v>0</v>
      </c>
      <c r="M122" s="507">
        <v>0</v>
      </c>
      <c r="N122" s="209">
        <v>0</v>
      </c>
      <c r="O122" s="209">
        <v>0</v>
      </c>
      <c r="P122" s="209">
        <v>0</v>
      </c>
      <c r="Q122" s="209">
        <v>0</v>
      </c>
      <c r="R122" s="209">
        <v>0</v>
      </c>
      <c r="S122" s="506">
        <v>0</v>
      </c>
      <c r="T122" s="209">
        <v>0</v>
      </c>
      <c r="U122" s="209">
        <v>0</v>
      </c>
      <c r="V122" s="209">
        <v>-2.939957253021541E-6</v>
      </c>
      <c r="W122" s="507">
        <v>0</v>
      </c>
      <c r="X122" s="209">
        <v>-4.7931382441977798E-3</v>
      </c>
      <c r="Y122" s="209">
        <v>-2.6330730430918858E-4</v>
      </c>
      <c r="Z122" s="209">
        <v>-2.9215173427697146E-2</v>
      </c>
      <c r="AA122" s="209">
        <v>0</v>
      </c>
      <c r="AB122" s="209">
        <v>-7.3538654934003774E-4</v>
      </c>
      <c r="AC122" s="506">
        <v>-1.1878599139984167E-2</v>
      </c>
      <c r="AD122" s="209">
        <v>-1.5494900937999324E-4</v>
      </c>
      <c r="AE122" s="209">
        <v>-2.2279348757497856E-3</v>
      </c>
      <c r="AF122" s="209">
        <v>-4.512879758831706E-6</v>
      </c>
      <c r="AG122" s="507">
        <v>0</v>
      </c>
      <c r="AH122" s="209">
        <v>-2.429696527182119E-3</v>
      </c>
      <c r="AI122" s="209">
        <v>-1.1837798096616272E-2</v>
      </c>
      <c r="AJ122" s="209">
        <v>-1.2828559234805312E-2</v>
      </c>
      <c r="AK122" s="209">
        <v>-4.0042890384812179E-5</v>
      </c>
      <c r="AL122" s="209">
        <v>0</v>
      </c>
      <c r="AM122" s="506">
        <v>0</v>
      </c>
      <c r="AN122" s="210">
        <v>-2.9676735559088499E-3</v>
      </c>
      <c r="AO122" s="84"/>
    </row>
    <row r="123" spans="2:41" ht="13" customHeight="1" thickBot="1">
      <c r="B123" s="650" t="s">
        <v>501</v>
      </c>
      <c r="C123" s="651" t="s">
        <v>71</v>
      </c>
      <c r="D123" s="652">
        <v>0.55123258741826753</v>
      </c>
      <c r="E123" s="653">
        <v>0.58823529411764708</v>
      </c>
      <c r="F123" s="653">
        <v>0.45006832444834333</v>
      </c>
      <c r="G123" s="653">
        <v>0.41740226986128626</v>
      </c>
      <c r="H123" s="653">
        <v>0.33560362654663728</v>
      </c>
      <c r="I123" s="654">
        <v>0.62343604135864583</v>
      </c>
      <c r="J123" s="653">
        <v>0.46261925411968779</v>
      </c>
      <c r="K123" s="653">
        <v>0.44509131253558343</v>
      </c>
      <c r="L123" s="653">
        <v>0.51254167916306481</v>
      </c>
      <c r="M123" s="655">
        <v>0.37170588567236612</v>
      </c>
      <c r="N123" s="653">
        <v>0.40668949803345211</v>
      </c>
      <c r="O123" s="653">
        <v>0.4502897125972164</v>
      </c>
      <c r="P123" s="653">
        <v>0.36984580770711212</v>
      </c>
      <c r="Q123" s="653">
        <v>0.35152014332492348</v>
      </c>
      <c r="R123" s="653">
        <v>0.48453873989986618</v>
      </c>
      <c r="S123" s="654">
        <v>0.31845019454194218</v>
      </c>
      <c r="T123" s="653">
        <v>0.25587056881158443</v>
      </c>
      <c r="U123" s="653">
        <v>0.302942111570349</v>
      </c>
      <c r="V123" s="653">
        <v>0.25581548044291436</v>
      </c>
      <c r="W123" s="655">
        <v>0.41914865893551506</v>
      </c>
      <c r="X123" s="653">
        <v>0.47857417437206973</v>
      </c>
      <c r="Y123" s="653">
        <v>0.4799433889295735</v>
      </c>
      <c r="Z123" s="653">
        <v>0.43031266560678327</v>
      </c>
      <c r="AA123" s="653">
        <v>0.54418739315060938</v>
      </c>
      <c r="AB123" s="653">
        <v>0.72582966687617856</v>
      </c>
      <c r="AC123" s="654">
        <v>0.67949134892399465</v>
      </c>
      <c r="AD123" s="653">
        <v>0.85575982655627691</v>
      </c>
      <c r="AE123" s="653">
        <v>0.54895435281039395</v>
      </c>
      <c r="AF123" s="653">
        <v>0.52293445493438273</v>
      </c>
      <c r="AG123" s="655">
        <v>0.72542068656046665</v>
      </c>
      <c r="AH123" s="653">
        <v>0.67306847101022915</v>
      </c>
      <c r="AI123" s="653">
        <v>0.59679715717795068</v>
      </c>
      <c r="AJ123" s="653">
        <v>0.86027916551602945</v>
      </c>
      <c r="AK123" s="653">
        <v>0.67394186662158129</v>
      </c>
      <c r="AL123" s="653">
        <v>0.62445970717927368</v>
      </c>
      <c r="AM123" s="654">
        <v>0</v>
      </c>
      <c r="AN123" s="656">
        <v>0.67620561738208795</v>
      </c>
      <c r="AO123" s="84"/>
    </row>
    <row r="124" spans="2:41" ht="13" customHeight="1" thickBot="1">
      <c r="B124" s="196" t="s">
        <v>502</v>
      </c>
      <c r="C124" s="492" t="s">
        <v>113</v>
      </c>
      <c r="D124" s="211">
        <v>1</v>
      </c>
      <c r="E124" s="212">
        <v>1</v>
      </c>
      <c r="F124" s="212">
        <v>1</v>
      </c>
      <c r="G124" s="212">
        <v>1</v>
      </c>
      <c r="H124" s="212">
        <v>1</v>
      </c>
      <c r="I124" s="508">
        <v>1</v>
      </c>
      <c r="J124" s="212">
        <v>1</v>
      </c>
      <c r="K124" s="212">
        <v>1</v>
      </c>
      <c r="L124" s="212">
        <v>1</v>
      </c>
      <c r="M124" s="509">
        <v>1</v>
      </c>
      <c r="N124" s="212">
        <v>1</v>
      </c>
      <c r="O124" s="212">
        <v>1</v>
      </c>
      <c r="P124" s="212">
        <v>1</v>
      </c>
      <c r="Q124" s="212">
        <v>1</v>
      </c>
      <c r="R124" s="212">
        <v>1</v>
      </c>
      <c r="S124" s="508">
        <v>1</v>
      </c>
      <c r="T124" s="212">
        <v>1</v>
      </c>
      <c r="U124" s="212">
        <v>1</v>
      </c>
      <c r="V124" s="212">
        <v>1</v>
      </c>
      <c r="W124" s="509">
        <v>1</v>
      </c>
      <c r="X124" s="212">
        <v>1</v>
      </c>
      <c r="Y124" s="212">
        <v>1</v>
      </c>
      <c r="Z124" s="212">
        <v>1</v>
      </c>
      <c r="AA124" s="212">
        <v>1</v>
      </c>
      <c r="AB124" s="212">
        <v>1</v>
      </c>
      <c r="AC124" s="508">
        <v>1</v>
      </c>
      <c r="AD124" s="212">
        <v>1</v>
      </c>
      <c r="AE124" s="212">
        <v>1</v>
      </c>
      <c r="AF124" s="212">
        <v>1</v>
      </c>
      <c r="AG124" s="509">
        <v>1</v>
      </c>
      <c r="AH124" s="212">
        <v>1</v>
      </c>
      <c r="AI124" s="212">
        <v>1</v>
      </c>
      <c r="AJ124" s="212">
        <v>1</v>
      </c>
      <c r="AK124" s="212">
        <v>1</v>
      </c>
      <c r="AL124" s="212">
        <v>1</v>
      </c>
      <c r="AM124" s="508">
        <v>1</v>
      </c>
      <c r="AN124" s="213">
        <v>1</v>
      </c>
      <c r="AO124" s="84"/>
    </row>
    <row r="125" spans="2:41" ht="13" customHeight="1"/>
    <row r="127" spans="2:41" ht="12">
      <c r="D127" s="1105" t="s">
        <v>258</v>
      </c>
      <c r="E127" s="1105"/>
      <c r="F127" s="1105"/>
    </row>
    <row r="129" spans="2:58" ht="13">
      <c r="B129" s="166" t="s">
        <v>536</v>
      </c>
      <c r="E129" s="657" t="s">
        <v>20</v>
      </c>
      <c r="F129" s="657"/>
      <c r="G129" s="658"/>
      <c r="H129" s="658"/>
      <c r="I129" s="658"/>
    </row>
    <row r="130" spans="2:58" ht="11.5" thickBot="1">
      <c r="AB130" s="50"/>
    </row>
    <row r="131" spans="2:58" s="48" customFormat="1" ht="13" customHeight="1">
      <c r="B131" s="1167"/>
      <c r="C131" s="1168"/>
      <c r="D131" s="619" t="s">
        <v>24</v>
      </c>
      <c r="E131" s="620" t="s">
        <v>25</v>
      </c>
      <c r="F131" s="620" t="s">
        <v>27</v>
      </c>
      <c r="G131" s="620" t="s">
        <v>28</v>
      </c>
      <c r="H131" s="620" t="s">
        <v>30</v>
      </c>
      <c r="I131" s="621" t="s">
        <v>31</v>
      </c>
      <c r="J131" s="620" t="s">
        <v>33</v>
      </c>
      <c r="K131" s="620" t="s">
        <v>34</v>
      </c>
      <c r="L131" s="620" t="s">
        <v>35</v>
      </c>
      <c r="M131" s="622" t="s">
        <v>37</v>
      </c>
      <c r="N131" s="620" t="s">
        <v>39</v>
      </c>
      <c r="O131" s="620" t="s">
        <v>41</v>
      </c>
      <c r="P131" s="620" t="s">
        <v>42</v>
      </c>
      <c r="Q131" s="620" t="s">
        <v>43</v>
      </c>
      <c r="R131" s="620" t="s">
        <v>44</v>
      </c>
      <c r="S131" s="621" t="s">
        <v>45</v>
      </c>
      <c r="T131" s="620" t="s">
        <v>47</v>
      </c>
      <c r="U131" s="620" t="s">
        <v>49</v>
      </c>
      <c r="V131" s="620" t="s">
        <v>50</v>
      </c>
      <c r="W131" s="622" t="s">
        <v>51</v>
      </c>
      <c r="X131" s="620" t="s">
        <v>53</v>
      </c>
      <c r="Y131" s="620" t="s">
        <v>54</v>
      </c>
      <c r="Z131" s="620" t="s">
        <v>56</v>
      </c>
      <c r="AA131" s="620" t="s">
        <v>57</v>
      </c>
      <c r="AB131" s="620" t="s">
        <v>58</v>
      </c>
      <c r="AC131" s="621" t="s">
        <v>60</v>
      </c>
      <c r="AD131" s="620" t="s">
        <v>61</v>
      </c>
      <c r="AE131" s="620" t="s">
        <v>62</v>
      </c>
      <c r="AF131" s="620" t="s">
        <v>63</v>
      </c>
      <c r="AG131" s="622" t="s">
        <v>64</v>
      </c>
      <c r="AH131" s="620" t="s">
        <v>65</v>
      </c>
      <c r="AI131" s="620" t="s">
        <v>109</v>
      </c>
      <c r="AJ131" s="620" t="s">
        <v>110</v>
      </c>
      <c r="AK131" s="620" t="s">
        <v>422</v>
      </c>
      <c r="AL131" s="622" t="s">
        <v>423</v>
      </c>
      <c r="AM131" s="620" t="s">
        <v>424</v>
      </c>
      <c r="AN131" s="623" t="s">
        <v>425</v>
      </c>
      <c r="AO131" s="199"/>
      <c r="AP131" s="200"/>
      <c r="AQ131" s="200"/>
      <c r="AR131" s="200"/>
      <c r="AS131" s="200"/>
      <c r="AT131" s="200"/>
      <c r="AU131" s="200"/>
      <c r="AV131" s="200"/>
      <c r="AW131" s="200"/>
      <c r="AX131" s="200"/>
      <c r="AY131" s="200"/>
      <c r="AZ131" s="200"/>
      <c r="BA131" s="200"/>
      <c r="BB131" s="200"/>
      <c r="BC131" s="200"/>
      <c r="BD131" s="167"/>
      <c r="BE131" s="200"/>
      <c r="BF131" s="200"/>
    </row>
    <row r="132" spans="2:58" s="48" customFormat="1" ht="13" customHeight="1">
      <c r="B132" s="1169"/>
      <c r="C132" s="1170"/>
      <c r="D132" s="1142" t="s">
        <v>533</v>
      </c>
      <c r="E132" s="1093" t="s">
        <v>26</v>
      </c>
      <c r="F132" s="1093" t="s">
        <v>404</v>
      </c>
      <c r="G132" s="1093" t="s">
        <v>29</v>
      </c>
      <c r="H132" s="1096" t="s">
        <v>487</v>
      </c>
      <c r="I132" s="1099" t="s">
        <v>32</v>
      </c>
      <c r="J132" s="1093" t="s">
        <v>488</v>
      </c>
      <c r="K132" s="1093" t="s">
        <v>534</v>
      </c>
      <c r="L132" s="1093" t="s">
        <v>489</v>
      </c>
      <c r="M132" s="1096" t="s">
        <v>36</v>
      </c>
      <c r="N132" s="1099" t="s">
        <v>38</v>
      </c>
      <c r="O132" s="1093" t="s">
        <v>40</v>
      </c>
      <c r="P132" s="1093" t="s">
        <v>490</v>
      </c>
      <c r="Q132" s="1093" t="s">
        <v>491</v>
      </c>
      <c r="R132" s="1096" t="s">
        <v>492</v>
      </c>
      <c r="S132" s="1099" t="s">
        <v>260</v>
      </c>
      <c r="T132" s="1093" t="s">
        <v>76</v>
      </c>
      <c r="U132" s="1093" t="s">
        <v>535</v>
      </c>
      <c r="V132" s="1093" t="s">
        <v>77</v>
      </c>
      <c r="W132" s="1096" t="s">
        <v>46</v>
      </c>
      <c r="X132" s="1099" t="s">
        <v>48</v>
      </c>
      <c r="Y132" s="1093" t="s">
        <v>493</v>
      </c>
      <c r="Z132" s="1093" t="s">
        <v>265</v>
      </c>
      <c r="AA132" s="1093" t="s">
        <v>266</v>
      </c>
      <c r="AB132" s="1096" t="s">
        <v>52</v>
      </c>
      <c r="AC132" s="1099" t="s">
        <v>494</v>
      </c>
      <c r="AD132" s="1093" t="s">
        <v>55</v>
      </c>
      <c r="AE132" s="1093" t="s">
        <v>495</v>
      </c>
      <c r="AF132" s="1093" t="s">
        <v>405</v>
      </c>
      <c r="AG132" s="1096" t="s">
        <v>59</v>
      </c>
      <c r="AH132" s="1099" t="s">
        <v>496</v>
      </c>
      <c r="AI132" s="1093" t="s">
        <v>497</v>
      </c>
      <c r="AJ132" s="1093" t="s">
        <v>531</v>
      </c>
      <c r="AK132" s="1093" t="s">
        <v>498</v>
      </c>
      <c r="AL132" s="1096" t="s">
        <v>499</v>
      </c>
      <c r="AM132" s="1093" t="s">
        <v>66</v>
      </c>
      <c r="AN132" s="1119" t="s">
        <v>67</v>
      </c>
      <c r="AO132" s="1122"/>
      <c r="AP132" s="1103"/>
      <c r="AQ132" s="1103"/>
      <c r="AR132" s="1103"/>
      <c r="AS132" s="1103"/>
      <c r="AT132" s="1103"/>
      <c r="AU132" s="1103"/>
      <c r="AV132" s="1103"/>
      <c r="AW132" s="1103"/>
      <c r="AX132" s="1103"/>
      <c r="AY132" s="1103"/>
      <c r="AZ132" s="1103"/>
      <c r="BA132" s="1103"/>
      <c r="BB132" s="1103"/>
      <c r="BC132" s="1103"/>
      <c r="BD132" s="167"/>
      <c r="BE132" s="200"/>
      <c r="BF132" s="200"/>
    </row>
    <row r="133" spans="2:58" s="48" customFormat="1" ht="13" customHeight="1">
      <c r="B133" s="1169"/>
      <c r="C133" s="1170"/>
      <c r="D133" s="1143"/>
      <c r="E133" s="1094"/>
      <c r="F133" s="1094"/>
      <c r="G133" s="1094"/>
      <c r="H133" s="1097"/>
      <c r="I133" s="1100"/>
      <c r="J133" s="1094"/>
      <c r="K133" s="1094"/>
      <c r="L133" s="1094"/>
      <c r="M133" s="1097"/>
      <c r="N133" s="1100"/>
      <c r="O133" s="1094"/>
      <c r="P133" s="1094"/>
      <c r="Q133" s="1094"/>
      <c r="R133" s="1097"/>
      <c r="S133" s="1100"/>
      <c r="T133" s="1094"/>
      <c r="U133" s="1094"/>
      <c r="V133" s="1094"/>
      <c r="W133" s="1097"/>
      <c r="X133" s="1100"/>
      <c r="Y133" s="1094"/>
      <c r="Z133" s="1094"/>
      <c r="AA133" s="1094"/>
      <c r="AB133" s="1097"/>
      <c r="AC133" s="1100"/>
      <c r="AD133" s="1094"/>
      <c r="AE133" s="1094"/>
      <c r="AF133" s="1094"/>
      <c r="AG133" s="1097"/>
      <c r="AH133" s="1100"/>
      <c r="AI133" s="1094"/>
      <c r="AJ133" s="1094"/>
      <c r="AK133" s="1094"/>
      <c r="AL133" s="1097"/>
      <c r="AM133" s="1094"/>
      <c r="AN133" s="1120"/>
      <c r="AO133" s="1122"/>
      <c r="AP133" s="1103"/>
      <c r="AQ133" s="1103"/>
      <c r="AR133" s="1103"/>
      <c r="AS133" s="1103"/>
      <c r="AT133" s="1103"/>
      <c r="AU133" s="1103"/>
      <c r="AV133" s="1103"/>
      <c r="AW133" s="1103"/>
      <c r="AX133" s="1103"/>
      <c r="AY133" s="1103"/>
      <c r="AZ133" s="1103"/>
      <c r="BA133" s="1103"/>
      <c r="BB133" s="1103"/>
      <c r="BC133" s="1103"/>
      <c r="BD133" s="167"/>
      <c r="BE133" s="1106"/>
      <c r="BF133" s="1107"/>
    </row>
    <row r="134" spans="2:58" s="48" customFormat="1" ht="13" customHeight="1" thickBot="1">
      <c r="B134" s="1171"/>
      <c r="C134" s="1172"/>
      <c r="D134" s="1144"/>
      <c r="E134" s="1095"/>
      <c r="F134" s="1095"/>
      <c r="G134" s="1095"/>
      <c r="H134" s="1098"/>
      <c r="I134" s="1101"/>
      <c r="J134" s="1095"/>
      <c r="K134" s="1095"/>
      <c r="L134" s="1095"/>
      <c r="M134" s="1098"/>
      <c r="N134" s="1101"/>
      <c r="O134" s="1095"/>
      <c r="P134" s="1095"/>
      <c r="Q134" s="1095"/>
      <c r="R134" s="1098"/>
      <c r="S134" s="1101"/>
      <c r="T134" s="1095"/>
      <c r="U134" s="1095"/>
      <c r="V134" s="1095"/>
      <c r="W134" s="1098"/>
      <c r="X134" s="1101"/>
      <c r="Y134" s="1095"/>
      <c r="Z134" s="1095"/>
      <c r="AA134" s="1095"/>
      <c r="AB134" s="1098"/>
      <c r="AC134" s="1101"/>
      <c r="AD134" s="1095"/>
      <c r="AE134" s="1095"/>
      <c r="AF134" s="1095"/>
      <c r="AG134" s="1098"/>
      <c r="AH134" s="1101"/>
      <c r="AI134" s="1095"/>
      <c r="AJ134" s="1095"/>
      <c r="AK134" s="1095"/>
      <c r="AL134" s="1098"/>
      <c r="AM134" s="1095"/>
      <c r="AN134" s="1121"/>
      <c r="AO134" s="1122"/>
      <c r="AP134" s="1103"/>
      <c r="AQ134" s="1103"/>
      <c r="AR134" s="1103"/>
      <c r="AS134" s="1103"/>
      <c r="AT134" s="1103"/>
      <c r="AU134" s="1103"/>
      <c r="AV134" s="1103"/>
      <c r="AW134" s="1103"/>
      <c r="AX134" s="1103"/>
      <c r="AY134" s="1103"/>
      <c r="AZ134" s="1103"/>
      <c r="BA134" s="1103"/>
      <c r="BB134" s="1103"/>
      <c r="BC134" s="1103"/>
      <c r="BD134" s="167"/>
      <c r="BE134" s="1106"/>
      <c r="BF134" s="1107"/>
    </row>
    <row r="135" spans="2:58" ht="13" customHeight="1">
      <c r="B135" s="624" t="s">
        <v>78</v>
      </c>
      <c r="C135" s="625" t="s">
        <v>533</v>
      </c>
      <c r="D135" s="560">
        <v>1.0389459851432234</v>
      </c>
      <c r="E135" s="560">
        <v>1.2299313989089659E-5</v>
      </c>
      <c r="F135" s="560">
        <v>4.2940445752311381E-2</v>
      </c>
      <c r="G135" s="560">
        <v>3.069863264039901E-3</v>
      </c>
      <c r="H135" s="560">
        <v>2.3447418330951614E-3</v>
      </c>
      <c r="I135" s="627">
        <v>7.6500797103701843E-4</v>
      </c>
      <c r="J135" s="560">
        <v>1.4721859804445421E-5</v>
      </c>
      <c r="K135" s="560">
        <v>2.6946335683131909E-3</v>
      </c>
      <c r="L135" s="560">
        <v>4.2154067727004455E-5</v>
      </c>
      <c r="M135" s="628">
        <v>9.4304971184801589E-6</v>
      </c>
      <c r="N135" s="560">
        <v>1.6541071926771267E-5</v>
      </c>
      <c r="O135" s="560">
        <v>1.2790435182621528E-5</v>
      </c>
      <c r="P135" s="560">
        <v>1.5889013542616484E-5</v>
      </c>
      <c r="Q135" s="560">
        <v>2.313993115363303E-5</v>
      </c>
      <c r="R135" s="560">
        <v>2.327084176820471E-5</v>
      </c>
      <c r="S135" s="627">
        <v>2.1256331867307077E-5</v>
      </c>
      <c r="T135" s="560">
        <v>4.4204234816497293E-5</v>
      </c>
      <c r="U135" s="560">
        <v>3.1490436505586293E-5</v>
      </c>
      <c r="V135" s="560">
        <v>2.8106624125127216E-5</v>
      </c>
      <c r="W135" s="628">
        <v>4.0635007152419112E-4</v>
      </c>
      <c r="X135" s="560">
        <v>3.6021330519755198E-4</v>
      </c>
      <c r="Y135" s="560">
        <v>1.5970475309798415E-5</v>
      </c>
      <c r="Z135" s="560">
        <v>5.1615639996859714E-5</v>
      </c>
      <c r="AA135" s="560">
        <v>2.8442507371901112E-5</v>
      </c>
      <c r="AB135" s="560">
        <v>7.2088849730919842E-5</v>
      </c>
      <c r="AC135" s="627">
        <v>1.2631594606182166E-5</v>
      </c>
      <c r="AD135" s="560">
        <v>1.0861769761728883E-5</v>
      </c>
      <c r="AE135" s="560">
        <v>2.286608712899195E-5</v>
      </c>
      <c r="AF135" s="560">
        <v>3.5006814996615737E-5</v>
      </c>
      <c r="AG135" s="628">
        <v>2.4996017110129552E-5</v>
      </c>
      <c r="AH135" s="560">
        <v>5.7745140922302362E-4</v>
      </c>
      <c r="AI135" s="560">
        <v>7.6358613385944525E-4</v>
      </c>
      <c r="AJ135" s="560">
        <v>2.5221493852946536E-4</v>
      </c>
      <c r="AK135" s="560">
        <v>1.9162214370719795E-5</v>
      </c>
      <c r="AL135" s="628">
        <v>5.5264840866812099E-3</v>
      </c>
      <c r="AM135" s="560">
        <v>2.7826070998550415E-4</v>
      </c>
      <c r="AN135" s="629">
        <v>4.4502188024738474E-5</v>
      </c>
    </row>
    <row r="136" spans="2:58" ht="13" customHeight="1">
      <c r="B136" s="624" t="s">
        <v>79</v>
      </c>
      <c r="C136" s="630" t="s">
        <v>26</v>
      </c>
      <c r="D136" s="560">
        <v>4.3453648117071261E-5</v>
      </c>
      <c r="E136" s="560">
        <v>1.0003432941990231</v>
      </c>
      <c r="F136" s="560">
        <v>6.6260485019721047E-5</v>
      </c>
      <c r="G136" s="560">
        <v>9.493163665136737E-5</v>
      </c>
      <c r="H136" s="560">
        <v>1.2317169466174646E-4</v>
      </c>
      <c r="I136" s="627">
        <v>8.7716300470420624E-5</v>
      </c>
      <c r="J136" s="560">
        <v>7.7997417275064438E-3</v>
      </c>
      <c r="K136" s="560">
        <v>9.1788377928092571E-5</v>
      </c>
      <c r="L136" s="560">
        <v>2.6055620657710258E-3</v>
      </c>
      <c r="M136" s="628">
        <v>1.4749326573996007E-4</v>
      </c>
      <c r="N136" s="560">
        <v>3.2192123792174797E-4</v>
      </c>
      <c r="O136" s="560">
        <v>7.4936802182367802E-5</v>
      </c>
      <c r="P136" s="560">
        <v>5.7868437483691047E-5</v>
      </c>
      <c r="Q136" s="560">
        <v>5.4631027720059435E-5</v>
      </c>
      <c r="R136" s="560">
        <v>3.6879135582462626E-5</v>
      </c>
      <c r="S136" s="627">
        <v>1.3986642637893722E-4</v>
      </c>
      <c r="T136" s="560">
        <v>4.4655870171228603E-5</v>
      </c>
      <c r="U136" s="560">
        <v>3.5897732102387711E-5</v>
      </c>
      <c r="V136" s="560">
        <v>4.7434998915918447E-5</v>
      </c>
      <c r="W136" s="628">
        <v>1.1389813298205289E-4</v>
      </c>
      <c r="X136" s="560">
        <v>1.8632528364697244E-4</v>
      </c>
      <c r="Y136" s="560">
        <v>6.6051020710908865E-3</v>
      </c>
      <c r="Z136" s="560">
        <v>2.0778608215425541E-4</v>
      </c>
      <c r="AA136" s="560">
        <v>2.7712560662361736E-4</v>
      </c>
      <c r="AB136" s="560">
        <v>8.8193463128152569E-5</v>
      </c>
      <c r="AC136" s="627">
        <v>2.1373501640728841E-5</v>
      </c>
      <c r="AD136" s="560">
        <v>1.0612168236339154E-5</v>
      </c>
      <c r="AE136" s="560">
        <v>7.7208032386544479E-5</v>
      </c>
      <c r="AF136" s="560">
        <v>3.6209821796615436E-5</v>
      </c>
      <c r="AG136" s="628">
        <v>5.0204821278509253E-5</v>
      </c>
      <c r="AH136" s="560">
        <v>5.1915395306247399E-5</v>
      </c>
      <c r="AI136" s="560">
        <v>4.638785453399136E-5</v>
      </c>
      <c r="AJ136" s="560">
        <v>8.8859703333781756E-6</v>
      </c>
      <c r="AK136" s="560">
        <v>1.8607901560228246E-5</v>
      </c>
      <c r="AL136" s="628">
        <v>8.7501325610757081E-5</v>
      </c>
      <c r="AM136" s="560">
        <v>3.5648955133970526E-5</v>
      </c>
      <c r="AN136" s="629">
        <v>6.9690434759040379E-5</v>
      </c>
    </row>
    <row r="137" spans="2:58" ht="13" customHeight="1">
      <c r="B137" s="624" t="s">
        <v>80</v>
      </c>
      <c r="C137" s="630" t="s">
        <v>404</v>
      </c>
      <c r="D137" s="560">
        <v>8.17805948512524E-3</v>
      </c>
      <c r="E137" s="560">
        <v>8.5365444463005764E-6</v>
      </c>
      <c r="F137" s="560">
        <v>1.0249991399440415</v>
      </c>
      <c r="G137" s="560">
        <v>6.905741860977737E-4</v>
      </c>
      <c r="H137" s="560">
        <v>1.3355370619275037E-4</v>
      </c>
      <c r="I137" s="627">
        <v>1.2258012979162779E-3</v>
      </c>
      <c r="J137" s="560">
        <v>1.6326107542846216E-5</v>
      </c>
      <c r="K137" s="560">
        <v>4.4326132665062227E-5</v>
      </c>
      <c r="L137" s="560">
        <v>5.2155714550481411E-5</v>
      </c>
      <c r="M137" s="628">
        <v>6.968573125437315E-6</v>
      </c>
      <c r="N137" s="560">
        <v>5.6984674041144219E-6</v>
      </c>
      <c r="O137" s="560">
        <v>5.0666164995710016E-6</v>
      </c>
      <c r="P137" s="560">
        <v>6.2678440867903753E-6</v>
      </c>
      <c r="Q137" s="560">
        <v>6.1219337474721619E-6</v>
      </c>
      <c r="R137" s="560">
        <v>5.0289296185742891E-6</v>
      </c>
      <c r="S137" s="627">
        <v>9.5243260054254534E-6</v>
      </c>
      <c r="T137" s="560">
        <v>9.9158424900339344E-6</v>
      </c>
      <c r="U137" s="560">
        <v>4.8555955381659959E-6</v>
      </c>
      <c r="V137" s="560">
        <v>4.0061746020302347E-6</v>
      </c>
      <c r="W137" s="628">
        <v>1.4817639458101147E-4</v>
      </c>
      <c r="X137" s="560">
        <v>1.9178696675417122E-5</v>
      </c>
      <c r="Y137" s="560">
        <v>6.5233268075748417E-6</v>
      </c>
      <c r="Z137" s="560">
        <v>1.3510728418990901E-5</v>
      </c>
      <c r="AA137" s="560">
        <v>9.5781586018661785E-6</v>
      </c>
      <c r="AB137" s="560">
        <v>2.6212168039638769E-5</v>
      </c>
      <c r="AC137" s="627">
        <v>8.3812319910654435E-6</v>
      </c>
      <c r="AD137" s="560">
        <v>6.8792318972354812E-6</v>
      </c>
      <c r="AE137" s="560">
        <v>1.1206201160524337E-5</v>
      </c>
      <c r="AF137" s="560">
        <v>5.0414922340486846E-5</v>
      </c>
      <c r="AG137" s="628">
        <v>1.0301092692161118E-4</v>
      </c>
      <c r="AH137" s="560">
        <v>9.1489679176030587E-4</v>
      </c>
      <c r="AI137" s="560">
        <v>1.1595343699237208E-3</v>
      </c>
      <c r="AJ137" s="560">
        <v>8.6180051682215329E-5</v>
      </c>
      <c r="AK137" s="560">
        <v>1.5239782549508496E-5</v>
      </c>
      <c r="AL137" s="628">
        <v>1.1485278836153674E-2</v>
      </c>
      <c r="AM137" s="560">
        <v>2.5559625026185153E-5</v>
      </c>
      <c r="AN137" s="629">
        <v>5.0054005298755028E-4</v>
      </c>
    </row>
    <row r="138" spans="2:58" ht="13" customHeight="1">
      <c r="B138" s="624" t="s">
        <v>81</v>
      </c>
      <c r="C138" s="630" t="s">
        <v>29</v>
      </c>
      <c r="D138" s="560">
        <v>5.5496992731265374E-4</v>
      </c>
      <c r="E138" s="560">
        <v>4.8107096079407418E-4</v>
      </c>
      <c r="F138" s="560">
        <v>1.9636786256357208E-4</v>
      </c>
      <c r="G138" s="560">
        <v>1.0272711736350875</v>
      </c>
      <c r="H138" s="560">
        <v>5.6936995085740824E-4</v>
      </c>
      <c r="I138" s="627">
        <v>2.2116778894264085E-4</v>
      </c>
      <c r="J138" s="560">
        <v>2.1795234006263039E-4</v>
      </c>
      <c r="K138" s="560">
        <v>5.9671853203792271E-4</v>
      </c>
      <c r="L138" s="560">
        <v>4.8364798118060592E-4</v>
      </c>
      <c r="M138" s="628">
        <v>2.0317781735935329E-4</v>
      </c>
      <c r="N138" s="560">
        <v>2.2998305069813724E-4</v>
      </c>
      <c r="O138" s="560">
        <v>2.2321991336961443E-4</v>
      </c>
      <c r="P138" s="560">
        <v>1.9746155473693544E-4</v>
      </c>
      <c r="Q138" s="560">
        <v>5.3544431773028007E-4</v>
      </c>
      <c r="R138" s="560">
        <v>2.5183291662442248E-4</v>
      </c>
      <c r="S138" s="627">
        <v>6.6463434336620222E-4</v>
      </c>
      <c r="T138" s="560">
        <v>7.1859386660478263E-4</v>
      </c>
      <c r="U138" s="560">
        <v>2.52519184339038E-4</v>
      </c>
      <c r="V138" s="560">
        <v>2.8173713812413052E-4</v>
      </c>
      <c r="W138" s="628">
        <v>6.2520220176204495E-4</v>
      </c>
      <c r="X138" s="560">
        <v>6.0439075450571941E-4</v>
      </c>
      <c r="Y138" s="560">
        <v>1.1187549570177698E-4</v>
      </c>
      <c r="Z138" s="560">
        <v>2.43206645722864E-4</v>
      </c>
      <c r="AA138" s="560">
        <v>5.9911717930681693E-4</v>
      </c>
      <c r="AB138" s="560">
        <v>6.0403878487929035E-4</v>
      </c>
      <c r="AC138" s="627">
        <v>2.112958107618502E-4</v>
      </c>
      <c r="AD138" s="560">
        <v>2.7259850038491596E-5</v>
      </c>
      <c r="AE138" s="560">
        <v>2.9519781671031404E-4</v>
      </c>
      <c r="AF138" s="560">
        <v>1.2167805722611529E-4</v>
      </c>
      <c r="AG138" s="628">
        <v>7.1108362569682817E-4</v>
      </c>
      <c r="AH138" s="560">
        <v>1.3403419676319506E-4</v>
      </c>
      <c r="AI138" s="560">
        <v>5.6516485528946149E-4</v>
      </c>
      <c r="AJ138" s="560">
        <v>1.2815598692505988E-3</v>
      </c>
      <c r="AK138" s="560">
        <v>2.4642204924569535E-4</v>
      </c>
      <c r="AL138" s="628">
        <v>4.8092491783641308E-4</v>
      </c>
      <c r="AM138" s="560">
        <v>3.1177363439164238E-3</v>
      </c>
      <c r="AN138" s="629">
        <v>1.3386385765688129E-4</v>
      </c>
    </row>
    <row r="139" spans="2:58" ht="13" customHeight="1">
      <c r="B139" s="624" t="s">
        <v>82</v>
      </c>
      <c r="C139" s="630" t="s">
        <v>487</v>
      </c>
      <c r="D139" s="560">
        <v>4.5338802661867321E-3</v>
      </c>
      <c r="E139" s="560">
        <v>9.1113208903222727E-4</v>
      </c>
      <c r="F139" s="560">
        <v>4.1734728518973826E-3</v>
      </c>
      <c r="G139" s="560">
        <v>1.9172620897312132E-3</v>
      </c>
      <c r="H139" s="560">
        <v>1.0682178525863655</v>
      </c>
      <c r="I139" s="627">
        <v>3.9204999865594253E-3</v>
      </c>
      <c r="J139" s="560">
        <v>9.386594903346365E-4</v>
      </c>
      <c r="K139" s="560">
        <v>1.5388955277873932E-3</v>
      </c>
      <c r="L139" s="560">
        <v>8.9685658049505519E-3</v>
      </c>
      <c r="M139" s="628">
        <v>7.1733962781070804E-4</v>
      </c>
      <c r="N139" s="560">
        <v>1.2343470640713949E-3</v>
      </c>
      <c r="O139" s="560">
        <v>1.5335297673218348E-3</v>
      </c>
      <c r="P139" s="560">
        <v>7.8851513847583328E-4</v>
      </c>
      <c r="Q139" s="560">
        <v>6.9799591005276988E-4</v>
      </c>
      <c r="R139" s="560">
        <v>1.2225375387787869E-3</v>
      </c>
      <c r="S139" s="627">
        <v>1.9684411771054193E-3</v>
      </c>
      <c r="T139" s="560">
        <v>2.5193945066870993E-3</v>
      </c>
      <c r="U139" s="560">
        <v>1.3529289700707956E-3</v>
      </c>
      <c r="V139" s="560">
        <v>4.5355507779519289E-4</v>
      </c>
      <c r="W139" s="628">
        <v>2.1551918285195447E-2</v>
      </c>
      <c r="X139" s="560">
        <v>1.1953647759432511E-2</v>
      </c>
      <c r="Y139" s="560">
        <v>8.5573110681526701E-4</v>
      </c>
      <c r="Z139" s="560">
        <v>2.1267610820723524E-3</v>
      </c>
      <c r="AA139" s="560">
        <v>2.3275424345583044E-3</v>
      </c>
      <c r="AB139" s="560">
        <v>1.9386632790594357E-3</v>
      </c>
      <c r="AC139" s="627">
        <v>1.621785513906209E-3</v>
      </c>
      <c r="AD139" s="560">
        <v>3.8993260580631788E-4</v>
      </c>
      <c r="AE139" s="560">
        <v>3.615503512010143E-3</v>
      </c>
      <c r="AF139" s="560">
        <v>2.2070163699770499E-3</v>
      </c>
      <c r="AG139" s="628">
        <v>1.0046662938403958E-3</v>
      </c>
      <c r="AH139" s="560">
        <v>2.8995686621383285E-3</v>
      </c>
      <c r="AI139" s="560">
        <v>2.0432631953185244E-3</v>
      </c>
      <c r="AJ139" s="560">
        <v>1.9353949921055826E-3</v>
      </c>
      <c r="AK139" s="560">
        <v>1.072856405647672E-3</v>
      </c>
      <c r="AL139" s="628">
        <v>1.4602757113088259E-3</v>
      </c>
      <c r="AM139" s="560">
        <v>0.10176128305163665</v>
      </c>
      <c r="AN139" s="629">
        <v>6.4980907546672163E-4</v>
      </c>
    </row>
    <row r="140" spans="2:58" ht="13" customHeight="1">
      <c r="B140" s="631" t="s">
        <v>83</v>
      </c>
      <c r="C140" s="632" t="s">
        <v>32</v>
      </c>
      <c r="D140" s="576">
        <v>4.754654566213698E-3</v>
      </c>
      <c r="E140" s="576">
        <v>1.4375683944190265E-3</v>
      </c>
      <c r="F140" s="576">
        <v>1.0813040831677086E-3</v>
      </c>
      <c r="G140" s="576">
        <v>1.405921948342587E-2</v>
      </c>
      <c r="H140" s="576">
        <v>3.8699457987211739E-3</v>
      </c>
      <c r="I140" s="634">
        <v>1.0143243601568606</v>
      </c>
      <c r="J140" s="576">
        <v>4.9410252555139832E-3</v>
      </c>
      <c r="K140" s="576">
        <v>1.4537699750036185E-2</v>
      </c>
      <c r="L140" s="576">
        <v>3.3361173456058785E-3</v>
      </c>
      <c r="M140" s="635">
        <v>6.4407956398048968E-4</v>
      </c>
      <c r="N140" s="576">
        <v>1.1417259485434063E-3</v>
      </c>
      <c r="O140" s="576">
        <v>8.6080392035303959E-4</v>
      </c>
      <c r="P140" s="576">
        <v>3.7851674017163201E-4</v>
      </c>
      <c r="Q140" s="576">
        <v>5.3111809202741652E-4</v>
      </c>
      <c r="R140" s="576">
        <v>7.5958775293926838E-4</v>
      </c>
      <c r="S140" s="634">
        <v>1.5019725746944314E-3</v>
      </c>
      <c r="T140" s="576">
        <v>1.8264415428928848E-3</v>
      </c>
      <c r="U140" s="576">
        <v>1.1031705716867087E-3</v>
      </c>
      <c r="V140" s="576">
        <v>1.030106449247359E-3</v>
      </c>
      <c r="W140" s="635">
        <v>3.4183983409857379E-3</v>
      </c>
      <c r="X140" s="576">
        <v>6.3876621970724917E-4</v>
      </c>
      <c r="Y140" s="576">
        <v>1.9858689387786628E-4</v>
      </c>
      <c r="Z140" s="576">
        <v>1.0697627552967795E-3</v>
      </c>
      <c r="AA140" s="576">
        <v>1.8532552613383189E-3</v>
      </c>
      <c r="AB140" s="576">
        <v>7.323758375923239E-5</v>
      </c>
      <c r="AC140" s="634">
        <v>7.408060094113249E-5</v>
      </c>
      <c r="AD140" s="576">
        <v>2.2381169444958845E-5</v>
      </c>
      <c r="AE140" s="576">
        <v>2.0115592475137653E-4</v>
      </c>
      <c r="AF140" s="576">
        <v>1.3115156028197615E-4</v>
      </c>
      <c r="AG140" s="635">
        <v>2.029695160046599E-4</v>
      </c>
      <c r="AH140" s="576">
        <v>1.2713442595428076E-3</v>
      </c>
      <c r="AI140" s="576">
        <v>1.3247967808714366E-2</v>
      </c>
      <c r="AJ140" s="576">
        <v>1.334124757930455E-4</v>
      </c>
      <c r="AK140" s="576">
        <v>3.3003722004766389E-4</v>
      </c>
      <c r="AL140" s="635">
        <v>6.7141753049971198E-4</v>
      </c>
      <c r="AM140" s="576">
        <v>1.4875891242910667E-3</v>
      </c>
      <c r="AN140" s="636">
        <v>3.5834586024274952E-4</v>
      </c>
    </row>
    <row r="141" spans="2:58" ht="13" customHeight="1">
      <c r="B141" s="624" t="s">
        <v>84</v>
      </c>
      <c r="C141" s="630" t="s">
        <v>488</v>
      </c>
      <c r="D141" s="560">
        <v>4.8148408584281421E-4</v>
      </c>
      <c r="E141" s="560">
        <v>9.5167124205972726E-4</v>
      </c>
      <c r="F141" s="560">
        <v>3.4442993829389234E-4</v>
      </c>
      <c r="G141" s="560">
        <v>5.0638388723516327E-4</v>
      </c>
      <c r="H141" s="560">
        <v>3.7325614122483541E-4</v>
      </c>
      <c r="I141" s="627">
        <v>1.7699305920001194E-4</v>
      </c>
      <c r="J141" s="560">
        <v>1.0018142134690553</v>
      </c>
      <c r="K141" s="560">
        <v>1.3392254482886572E-4</v>
      </c>
      <c r="L141" s="560">
        <v>1.0119252099833416E-3</v>
      </c>
      <c r="M141" s="628">
        <v>7.4855190091388882E-4</v>
      </c>
      <c r="N141" s="560">
        <v>2.8635790834192218E-4</v>
      </c>
      <c r="O141" s="560">
        <v>3.8420950033481117E-4</v>
      </c>
      <c r="P141" s="560">
        <v>1.4593457607782513E-4</v>
      </c>
      <c r="Q141" s="560">
        <v>1.3821753706618113E-4</v>
      </c>
      <c r="R141" s="560">
        <v>1.1331063342375603E-4</v>
      </c>
      <c r="S141" s="627">
        <v>1.9027004962586638E-4</v>
      </c>
      <c r="T141" s="560">
        <v>1.3710624060299669E-4</v>
      </c>
      <c r="U141" s="560">
        <v>1.1001755753405393E-4</v>
      </c>
      <c r="V141" s="560">
        <v>1.3501510085738513E-4</v>
      </c>
      <c r="W141" s="628">
        <v>5.4518742181357933E-4</v>
      </c>
      <c r="X141" s="560">
        <v>7.253133698734486E-4</v>
      </c>
      <c r="Y141" s="560">
        <v>4.7317111626254266E-4</v>
      </c>
      <c r="Z141" s="560">
        <v>8.459043270227719E-4</v>
      </c>
      <c r="AA141" s="560">
        <v>1.0453648117027994E-3</v>
      </c>
      <c r="AB141" s="560">
        <v>1.9041761864214857E-4</v>
      </c>
      <c r="AC141" s="627">
        <v>1.2942058627315816E-4</v>
      </c>
      <c r="AD141" s="560">
        <v>3.3375971282675773E-5</v>
      </c>
      <c r="AE141" s="560">
        <v>3.7245496296027009E-3</v>
      </c>
      <c r="AF141" s="560">
        <v>1.2513027399430518E-4</v>
      </c>
      <c r="AG141" s="628">
        <v>4.8906139909681815E-4</v>
      </c>
      <c r="AH141" s="560">
        <v>2.5683989543203508E-4</v>
      </c>
      <c r="AI141" s="560">
        <v>1.6990842395207757E-4</v>
      </c>
      <c r="AJ141" s="560">
        <v>1.0233035983984415E-4</v>
      </c>
      <c r="AK141" s="560">
        <v>1.3380659961017015E-4</v>
      </c>
      <c r="AL141" s="628">
        <v>2.6667621073414913E-4</v>
      </c>
      <c r="AM141" s="560">
        <v>2.5197277550808602E-4</v>
      </c>
      <c r="AN141" s="629">
        <v>7.356141914468331E-4</v>
      </c>
    </row>
    <row r="142" spans="2:58" ht="13" customHeight="1">
      <c r="B142" s="624" t="s">
        <v>85</v>
      </c>
      <c r="C142" s="630" t="s">
        <v>534</v>
      </c>
      <c r="D142" s="560">
        <v>1.3641474615033527E-3</v>
      </c>
      <c r="E142" s="560">
        <v>1.1467379624223925E-3</v>
      </c>
      <c r="F142" s="560">
        <v>4.402988157111867E-3</v>
      </c>
      <c r="G142" s="560">
        <v>2.3540032797845908E-3</v>
      </c>
      <c r="H142" s="560">
        <v>7.0987949099603868E-3</v>
      </c>
      <c r="I142" s="627">
        <v>5.5888032792712275E-3</v>
      </c>
      <c r="J142" s="560">
        <v>5.4454608572031022E-4</v>
      </c>
      <c r="K142" s="560">
        <v>1.0364290855621556</v>
      </c>
      <c r="L142" s="560">
        <v>1.9920389053285394E-3</v>
      </c>
      <c r="M142" s="628">
        <v>3.4617032780249102E-4</v>
      </c>
      <c r="N142" s="560">
        <v>2.6101331225640875E-3</v>
      </c>
      <c r="O142" s="560">
        <v>1.2953645605451724E-3</v>
      </c>
      <c r="P142" s="560">
        <v>3.3642324952416966E-3</v>
      </c>
      <c r="Q142" s="560">
        <v>5.8539838635922482E-3</v>
      </c>
      <c r="R142" s="560">
        <v>5.8784041921568497E-3</v>
      </c>
      <c r="S142" s="627">
        <v>2.743506131050062E-3</v>
      </c>
      <c r="T142" s="560">
        <v>1.1032832530720437E-2</v>
      </c>
      <c r="U142" s="560">
        <v>8.9622528869963899E-3</v>
      </c>
      <c r="V142" s="560">
        <v>8.918915512227071E-3</v>
      </c>
      <c r="W142" s="628">
        <v>9.96374470126026E-3</v>
      </c>
      <c r="X142" s="560">
        <v>3.0338253885944157E-3</v>
      </c>
      <c r="Y142" s="560">
        <v>3.6754183845370185E-4</v>
      </c>
      <c r="Z142" s="560">
        <v>8.8188391552439672E-3</v>
      </c>
      <c r="AA142" s="560">
        <v>5.3987755843306921E-3</v>
      </c>
      <c r="AB142" s="560">
        <v>1.4338495449513825E-3</v>
      </c>
      <c r="AC142" s="627">
        <v>7.8140687297032678E-4</v>
      </c>
      <c r="AD142" s="560">
        <v>2.1795777857406797E-4</v>
      </c>
      <c r="AE142" s="560">
        <v>1.3340511683708645E-3</v>
      </c>
      <c r="AF142" s="560">
        <v>6.0456627069850393E-4</v>
      </c>
      <c r="AG142" s="628">
        <v>7.6837235243839934E-4</v>
      </c>
      <c r="AH142" s="560">
        <v>1.520271645852635E-3</v>
      </c>
      <c r="AI142" s="560">
        <v>7.4065672581043109E-4</v>
      </c>
      <c r="AJ142" s="560">
        <v>6.8930997349275346E-4</v>
      </c>
      <c r="AK142" s="560">
        <v>2.0754689761407707E-3</v>
      </c>
      <c r="AL142" s="628">
        <v>7.6806210530743358E-4</v>
      </c>
      <c r="AM142" s="560">
        <v>1.0015921165372987E-2</v>
      </c>
      <c r="AN142" s="629">
        <v>6.3220935135445216E-4</v>
      </c>
    </row>
    <row r="143" spans="2:58" ht="13" customHeight="1">
      <c r="B143" s="624" t="s">
        <v>86</v>
      </c>
      <c r="C143" s="630" t="s">
        <v>489</v>
      </c>
      <c r="D143" s="560">
        <v>8.1163745138681544E-4</v>
      </c>
      <c r="E143" s="560">
        <v>1.299835696041696E-4</v>
      </c>
      <c r="F143" s="560">
        <v>6.2537234932338024E-4</v>
      </c>
      <c r="G143" s="560">
        <v>3.2245433548149861E-4</v>
      </c>
      <c r="H143" s="560">
        <v>1.0592858685414741E-3</v>
      </c>
      <c r="I143" s="627">
        <v>2.1040858836250996E-3</v>
      </c>
      <c r="J143" s="560">
        <v>1.291997596287253E-2</v>
      </c>
      <c r="K143" s="560">
        <v>1.0308643799278312E-3</v>
      </c>
      <c r="L143" s="560">
        <v>1.0217161679878539</v>
      </c>
      <c r="M143" s="628">
        <v>3.0932539083842457E-3</v>
      </c>
      <c r="N143" s="560">
        <v>3.5710707244128843E-3</v>
      </c>
      <c r="O143" s="560">
        <v>2.0823279245108998E-3</v>
      </c>
      <c r="P143" s="560">
        <v>2.2340938584926424E-3</v>
      </c>
      <c r="Q143" s="560">
        <v>1.9335914378553305E-3</v>
      </c>
      <c r="R143" s="560">
        <v>2.974827307026568E-3</v>
      </c>
      <c r="S143" s="627">
        <v>1.5744791838004184E-2</v>
      </c>
      <c r="T143" s="560">
        <v>2.628699447954407E-3</v>
      </c>
      <c r="U143" s="560">
        <v>1.4352197924617489E-3</v>
      </c>
      <c r="V143" s="560">
        <v>2.8627697460834553E-3</v>
      </c>
      <c r="W143" s="628">
        <v>1.1299623157216313E-3</v>
      </c>
      <c r="X143" s="560">
        <v>1.6781527669204144E-2</v>
      </c>
      <c r="Y143" s="560">
        <v>5.4460099434903162E-4</v>
      </c>
      <c r="Z143" s="560">
        <v>2.8784882277428257E-3</v>
      </c>
      <c r="AA143" s="560">
        <v>4.0720172034047801E-4</v>
      </c>
      <c r="AB143" s="560">
        <v>1.8733521188858549E-4</v>
      </c>
      <c r="AC143" s="627">
        <v>1.2302057547878729E-4</v>
      </c>
      <c r="AD143" s="560">
        <v>2.7368452946321378E-4</v>
      </c>
      <c r="AE143" s="560">
        <v>3.3475948505562279E-4</v>
      </c>
      <c r="AF143" s="560">
        <v>1.8590134542318345E-4</v>
      </c>
      <c r="AG143" s="628">
        <v>2.9661363254320227E-4</v>
      </c>
      <c r="AH143" s="560">
        <v>7.5170753488584927E-4</v>
      </c>
      <c r="AI143" s="560">
        <v>3.9448700966701177E-4</v>
      </c>
      <c r="AJ143" s="560">
        <v>9.817540157540932E-5</v>
      </c>
      <c r="AK143" s="560">
        <v>4.2236454674297744E-4</v>
      </c>
      <c r="AL143" s="628">
        <v>4.3342453242230759E-4</v>
      </c>
      <c r="AM143" s="560">
        <v>1.9688559395534583E-3</v>
      </c>
      <c r="AN143" s="629">
        <v>1.0561904893710108E-3</v>
      </c>
    </row>
    <row r="144" spans="2:58" ht="13" customHeight="1">
      <c r="B144" s="637" t="s">
        <v>87</v>
      </c>
      <c r="C144" s="638" t="s">
        <v>36</v>
      </c>
      <c r="D144" s="586">
        <v>4.7930127001427079E-5</v>
      </c>
      <c r="E144" s="586">
        <v>3.2445228148676725E-4</v>
      </c>
      <c r="F144" s="586">
        <v>5.9615927391217969E-5</v>
      </c>
      <c r="G144" s="586">
        <v>6.761105242304457E-5</v>
      </c>
      <c r="H144" s="586">
        <v>3.1831246299980475E-3</v>
      </c>
      <c r="I144" s="640">
        <v>5.8427131046642438E-5</v>
      </c>
      <c r="J144" s="586">
        <v>8.3196779437392823E-5</v>
      </c>
      <c r="K144" s="586">
        <v>2.5113480412121235E-4</v>
      </c>
      <c r="L144" s="586">
        <v>1.552331091570001E-3</v>
      </c>
      <c r="M144" s="641">
        <v>1.054342270858214</v>
      </c>
      <c r="N144" s="586">
        <v>2.3923010335841823E-4</v>
      </c>
      <c r="O144" s="586">
        <v>3.1535568763864118E-2</v>
      </c>
      <c r="P144" s="586">
        <v>1.6898420394193026E-2</v>
      </c>
      <c r="Q144" s="586">
        <v>1.2146679605629729E-2</v>
      </c>
      <c r="R144" s="586">
        <v>3.7693370266833138E-3</v>
      </c>
      <c r="S144" s="640">
        <v>1.1677913507635578E-3</v>
      </c>
      <c r="T144" s="586">
        <v>7.3724016438054124E-3</v>
      </c>
      <c r="U144" s="586">
        <v>9.2886687242629091E-4</v>
      </c>
      <c r="V144" s="586">
        <v>7.3050983614235112E-3</v>
      </c>
      <c r="W144" s="641">
        <v>4.8404499993680945E-4</v>
      </c>
      <c r="X144" s="586">
        <v>3.2412541395910209E-3</v>
      </c>
      <c r="Y144" s="586">
        <v>1.0625779050956002E-4</v>
      </c>
      <c r="Z144" s="586">
        <v>2.2007973513316946E-4</v>
      </c>
      <c r="AA144" s="586">
        <v>4.844958761579778E-5</v>
      </c>
      <c r="AB144" s="586">
        <v>3.6773955982095848E-5</v>
      </c>
      <c r="AC144" s="640">
        <v>3.1187570539804669E-5</v>
      </c>
      <c r="AD144" s="586">
        <v>5.0104042750389512E-5</v>
      </c>
      <c r="AE144" s="586">
        <v>1.7344101214779805E-4</v>
      </c>
      <c r="AF144" s="586">
        <v>4.4198532042471744E-5</v>
      </c>
      <c r="AG144" s="641">
        <v>6.1937525668754741E-5</v>
      </c>
      <c r="AH144" s="586">
        <v>4.8674869368346811E-5</v>
      </c>
      <c r="AI144" s="586">
        <v>3.4595792621306469E-5</v>
      </c>
      <c r="AJ144" s="586">
        <v>1.7443856252054346E-5</v>
      </c>
      <c r="AK144" s="586">
        <v>1.0647122186976468E-4</v>
      </c>
      <c r="AL144" s="641">
        <v>3.6685810967426837E-5</v>
      </c>
      <c r="AM144" s="586">
        <v>3.5599451228942073E-4</v>
      </c>
      <c r="AN144" s="642">
        <v>3.8543628114728011E-4</v>
      </c>
    </row>
    <row r="145" spans="2:40" ht="13" customHeight="1">
      <c r="B145" s="624" t="s">
        <v>88</v>
      </c>
      <c r="C145" s="630" t="s">
        <v>38</v>
      </c>
      <c r="D145" s="560">
        <v>2.5526120651486949E-5</v>
      </c>
      <c r="E145" s="560">
        <v>1.8248112308731667E-4</v>
      </c>
      <c r="F145" s="560">
        <v>2.2395040987199458E-4</v>
      </c>
      <c r="G145" s="560">
        <v>2.4144730517557366E-5</v>
      </c>
      <c r="H145" s="560">
        <v>9.3247250077151903E-4</v>
      </c>
      <c r="I145" s="627">
        <v>2.9581219208470389E-4</v>
      </c>
      <c r="J145" s="560">
        <v>6.4839682583397825E-5</v>
      </c>
      <c r="K145" s="560">
        <v>4.9426759621345583E-4</v>
      </c>
      <c r="L145" s="560">
        <v>2.3108645564261549E-3</v>
      </c>
      <c r="M145" s="628">
        <v>1.4356537978464723E-3</v>
      </c>
      <c r="N145" s="560">
        <v>1.0684084997493377</v>
      </c>
      <c r="O145" s="560">
        <v>1.141774556988984E-2</v>
      </c>
      <c r="P145" s="560">
        <v>5.3043677382352073E-3</v>
      </c>
      <c r="Q145" s="560">
        <v>4.4350094093036042E-3</v>
      </c>
      <c r="R145" s="560">
        <v>5.8530104251977612E-3</v>
      </c>
      <c r="S145" s="627">
        <v>1.0117968350973585E-2</v>
      </c>
      <c r="T145" s="560">
        <v>1.0254754723110986E-2</v>
      </c>
      <c r="U145" s="560">
        <v>2.7263666637949257E-3</v>
      </c>
      <c r="V145" s="560">
        <v>3.9060512700063803E-3</v>
      </c>
      <c r="W145" s="628">
        <v>1.4442377388086802E-3</v>
      </c>
      <c r="X145" s="560">
        <v>1.5110338844693426E-3</v>
      </c>
      <c r="Y145" s="560">
        <v>2.0646544602682831E-4</v>
      </c>
      <c r="Z145" s="560">
        <v>1.4842294000699303E-4</v>
      </c>
      <c r="AA145" s="560">
        <v>3.7366787553246421E-5</v>
      </c>
      <c r="AB145" s="560">
        <v>2.6643935160585554E-5</v>
      </c>
      <c r="AC145" s="627">
        <v>2.614766417725857E-5</v>
      </c>
      <c r="AD145" s="560">
        <v>2.5019552007850598E-5</v>
      </c>
      <c r="AE145" s="560">
        <v>4.4925472292471653E-5</v>
      </c>
      <c r="AF145" s="560">
        <v>4.1732157102067174E-5</v>
      </c>
      <c r="AG145" s="628">
        <v>6.6222041041450854E-5</v>
      </c>
      <c r="AH145" s="560">
        <v>6.3553216216048571E-5</v>
      </c>
      <c r="AI145" s="560">
        <v>2.9180819456263961E-4</v>
      </c>
      <c r="AJ145" s="560">
        <v>2.9775807848807413E-5</v>
      </c>
      <c r="AK145" s="560">
        <v>1.4396384141807247E-4</v>
      </c>
      <c r="AL145" s="635">
        <v>6.7191810155969276E-5</v>
      </c>
      <c r="AM145" s="560">
        <v>3.8256896090754376E-4</v>
      </c>
      <c r="AN145" s="629">
        <v>3.6291512937092955E-4</v>
      </c>
    </row>
    <row r="146" spans="2:40" ht="13" customHeight="1">
      <c r="B146" s="624" t="s">
        <v>89</v>
      </c>
      <c r="C146" s="630" t="s">
        <v>40</v>
      </c>
      <c r="D146" s="560">
        <v>3.194080039963102E-4</v>
      </c>
      <c r="E146" s="560">
        <v>4.9679206047645557E-4</v>
      </c>
      <c r="F146" s="560">
        <v>1.0975161846468998E-3</v>
      </c>
      <c r="G146" s="560">
        <v>1.0821223168371889E-4</v>
      </c>
      <c r="H146" s="560">
        <v>2.0686967589227732E-3</v>
      </c>
      <c r="I146" s="627">
        <v>9.6318620406107998E-4</v>
      </c>
      <c r="J146" s="560">
        <v>1.7403815467332068E-4</v>
      </c>
      <c r="K146" s="560">
        <v>3.9119093332643694E-4</v>
      </c>
      <c r="L146" s="560">
        <v>1.0905840610722474E-3</v>
      </c>
      <c r="M146" s="628">
        <v>9.5687438859942393E-4</v>
      </c>
      <c r="N146" s="560">
        <v>3.4795092056000558E-4</v>
      </c>
      <c r="O146" s="560">
        <v>1.0064988776750268</v>
      </c>
      <c r="P146" s="560">
        <v>2.655515454778868E-3</v>
      </c>
      <c r="Q146" s="560">
        <v>3.3074156935659687E-3</v>
      </c>
      <c r="R146" s="560">
        <v>3.5750806533542991E-3</v>
      </c>
      <c r="S146" s="627">
        <v>2.3195813077228891E-3</v>
      </c>
      <c r="T146" s="560">
        <v>2.7544950120909095E-3</v>
      </c>
      <c r="U146" s="560">
        <v>4.1987333648011976E-3</v>
      </c>
      <c r="V146" s="560">
        <v>7.6623025366179254E-4</v>
      </c>
      <c r="W146" s="628">
        <v>8.5729964206845196E-4</v>
      </c>
      <c r="X146" s="560">
        <v>7.3037365370733805E-3</v>
      </c>
      <c r="Y146" s="560">
        <v>3.0486691861960361E-4</v>
      </c>
      <c r="Z146" s="560">
        <v>4.6301593192948659E-4</v>
      </c>
      <c r="AA146" s="560">
        <v>1.0712496719222154E-4</v>
      </c>
      <c r="AB146" s="560">
        <v>2.181440144148553E-4</v>
      </c>
      <c r="AC146" s="627">
        <v>6.5697227593227459E-5</v>
      </c>
      <c r="AD146" s="560">
        <v>1.3544895610670505E-4</v>
      </c>
      <c r="AE146" s="560">
        <v>3.2978612028808054E-4</v>
      </c>
      <c r="AF146" s="560">
        <v>1.2993668580754648E-4</v>
      </c>
      <c r="AG146" s="628">
        <v>3.530457837395609E-4</v>
      </c>
      <c r="AH146" s="560">
        <v>1.1172160595015679E-4</v>
      </c>
      <c r="AI146" s="560">
        <v>1.0282769280059682E-4</v>
      </c>
      <c r="AJ146" s="560">
        <v>9.4718612575997235E-5</v>
      </c>
      <c r="AK146" s="560">
        <v>1.7510806214567835E-4</v>
      </c>
      <c r="AL146" s="628">
        <v>2.1691220740134405E-4</v>
      </c>
      <c r="AM146" s="560">
        <v>3.3139658698949799E-4</v>
      </c>
      <c r="AN146" s="629">
        <v>3.699236349325232E-4</v>
      </c>
    </row>
    <row r="147" spans="2:40" ht="13" customHeight="1">
      <c r="B147" s="624" t="s">
        <v>90</v>
      </c>
      <c r="C147" s="630" t="s">
        <v>490</v>
      </c>
      <c r="D147" s="560">
        <v>4.4668493458290553E-5</v>
      </c>
      <c r="E147" s="560">
        <v>3.4900114235974589E-4</v>
      </c>
      <c r="F147" s="560">
        <v>4.6259220646649184E-5</v>
      </c>
      <c r="G147" s="560">
        <v>3.6859272734192097E-5</v>
      </c>
      <c r="H147" s="560">
        <v>7.480316960275218E-5</v>
      </c>
      <c r="I147" s="627">
        <v>4.4783199323493503E-5</v>
      </c>
      <c r="J147" s="560">
        <v>7.3510632826646411E-5</v>
      </c>
      <c r="K147" s="560">
        <v>9.2851444977790586E-5</v>
      </c>
      <c r="L147" s="560">
        <v>3.2722556778231552E-4</v>
      </c>
      <c r="M147" s="628">
        <v>2.1781088390622673E-4</v>
      </c>
      <c r="N147" s="560">
        <v>2.8267486624530506E-5</v>
      </c>
      <c r="O147" s="560">
        <v>1.3418344062607695E-4</v>
      </c>
      <c r="P147" s="560">
        <v>1.0238239640548337</v>
      </c>
      <c r="Q147" s="560">
        <v>5.7856920793656038E-3</v>
      </c>
      <c r="R147" s="560">
        <v>2.095256434678516E-3</v>
      </c>
      <c r="S147" s="627">
        <v>3.1824421961448792E-4</v>
      </c>
      <c r="T147" s="560">
        <v>4.2301086082206134E-3</v>
      </c>
      <c r="U147" s="560">
        <v>2.3094958439302791E-4</v>
      </c>
      <c r="V147" s="560">
        <v>9.8880243555779122E-4</v>
      </c>
      <c r="W147" s="628">
        <v>1.2446745239211085E-4</v>
      </c>
      <c r="X147" s="560">
        <v>8.5852003555329901E-4</v>
      </c>
      <c r="Y147" s="560">
        <v>1.6611000242672453E-4</v>
      </c>
      <c r="Z147" s="560">
        <v>2.0255314281090002E-3</v>
      </c>
      <c r="AA147" s="560">
        <v>1.0974308938767299E-4</v>
      </c>
      <c r="AB147" s="560">
        <v>7.5610315837095263E-5</v>
      </c>
      <c r="AC147" s="627">
        <v>9.4099296271828395E-5</v>
      </c>
      <c r="AD147" s="560">
        <v>2.9203710527473431E-5</v>
      </c>
      <c r="AE147" s="560">
        <v>1.5742482583973498E-4</v>
      </c>
      <c r="AF147" s="560">
        <v>1.3095212478721191E-4</v>
      </c>
      <c r="AG147" s="628">
        <v>1.2088528663721656E-4</v>
      </c>
      <c r="AH147" s="560">
        <v>1.0490453709774631E-4</v>
      </c>
      <c r="AI147" s="560">
        <v>5.8524859302405894E-5</v>
      </c>
      <c r="AJ147" s="560">
        <v>2.8115960491783572E-5</v>
      </c>
      <c r="AK147" s="560">
        <v>1.465144556926974E-3</v>
      </c>
      <c r="AL147" s="628">
        <v>5.5714099232653841E-5</v>
      </c>
      <c r="AM147" s="560">
        <v>3.8358600245466749E-5</v>
      </c>
      <c r="AN147" s="629">
        <v>5.4393297541070638E-5</v>
      </c>
    </row>
    <row r="148" spans="2:40" ht="13" customHeight="1">
      <c r="B148" s="624" t="s">
        <v>91</v>
      </c>
      <c r="C148" s="630" t="s">
        <v>491</v>
      </c>
      <c r="D148" s="560">
        <v>2.7055595849387237E-5</v>
      </c>
      <c r="E148" s="560">
        <v>6.2824964283902978E-5</v>
      </c>
      <c r="F148" s="560">
        <v>2.8455016657867906E-5</v>
      </c>
      <c r="G148" s="560">
        <v>2.0751052957110636E-5</v>
      </c>
      <c r="H148" s="560">
        <v>3.7913763918312174E-5</v>
      </c>
      <c r="I148" s="627">
        <v>2.6371248451588518E-5</v>
      </c>
      <c r="J148" s="560">
        <v>3.8335305001129189E-5</v>
      </c>
      <c r="K148" s="560">
        <v>1.8510853805261141E-4</v>
      </c>
      <c r="L148" s="560">
        <v>1.0257214339570084E-4</v>
      </c>
      <c r="M148" s="628">
        <v>1.0924357354822767E-4</v>
      </c>
      <c r="N148" s="560">
        <v>2.5578533464886856E-5</v>
      </c>
      <c r="O148" s="560">
        <v>4.7794053424534392E-5</v>
      </c>
      <c r="P148" s="560">
        <v>3.8923502329370424E-4</v>
      </c>
      <c r="Q148" s="560">
        <v>1.01065144154598</v>
      </c>
      <c r="R148" s="560">
        <v>1.4437042518676872E-4</v>
      </c>
      <c r="S148" s="627">
        <v>1.8084863908297553E-4</v>
      </c>
      <c r="T148" s="560">
        <v>1.3033165694935675E-4</v>
      </c>
      <c r="U148" s="560">
        <v>8.3984437249474679E-5</v>
      </c>
      <c r="V148" s="560">
        <v>6.7623898431542147E-5</v>
      </c>
      <c r="W148" s="628">
        <v>4.8565317341009102E-5</v>
      </c>
      <c r="X148" s="560">
        <v>6.3910233856001881E-5</v>
      </c>
      <c r="Y148" s="560">
        <v>9.6823468452931453E-5</v>
      </c>
      <c r="Z148" s="560">
        <v>1.2903537419928766E-4</v>
      </c>
      <c r="AA148" s="560">
        <v>5.7627968866542586E-5</v>
      </c>
      <c r="AB148" s="560">
        <v>4.4661503496132873E-5</v>
      </c>
      <c r="AC148" s="627">
        <v>6.0068300164307982E-5</v>
      </c>
      <c r="AD148" s="560">
        <v>1.202579456914516E-5</v>
      </c>
      <c r="AE148" s="560">
        <v>8.7256057313834579E-5</v>
      </c>
      <c r="AF148" s="560">
        <v>8.0368875439196897E-5</v>
      </c>
      <c r="AG148" s="628">
        <v>5.1819836090949173E-5</v>
      </c>
      <c r="AH148" s="560">
        <v>5.7296949697196028E-5</v>
      </c>
      <c r="AI148" s="560">
        <v>2.9509506534587537E-5</v>
      </c>
      <c r="AJ148" s="560">
        <v>1.735353993610895E-5</v>
      </c>
      <c r="AK148" s="560">
        <v>1.0009918140713606E-3</v>
      </c>
      <c r="AL148" s="628">
        <v>2.5773629363965984E-5</v>
      </c>
      <c r="AM148" s="560">
        <v>1.7460274105506432E-5</v>
      </c>
      <c r="AN148" s="629">
        <v>2.5340812773262004E-5</v>
      </c>
    </row>
    <row r="149" spans="2:40" ht="13" customHeight="1">
      <c r="B149" s="624" t="s">
        <v>92</v>
      </c>
      <c r="C149" s="630" t="s">
        <v>492</v>
      </c>
      <c r="D149" s="560">
        <v>3.1491151075902264E-5</v>
      </c>
      <c r="E149" s="560">
        <v>4.4329319665884178E-5</v>
      </c>
      <c r="F149" s="560">
        <v>3.1188162073511459E-5</v>
      </c>
      <c r="G149" s="560">
        <v>2.6345240036848284E-5</v>
      </c>
      <c r="H149" s="560">
        <v>3.3363621306673995E-5</v>
      </c>
      <c r="I149" s="627">
        <v>2.7647027298520396E-5</v>
      </c>
      <c r="J149" s="560">
        <v>3.975534733415602E-5</v>
      </c>
      <c r="K149" s="560">
        <v>2.8232532162964889E-5</v>
      </c>
      <c r="L149" s="560">
        <v>4.2111419640813415E-5</v>
      </c>
      <c r="M149" s="628">
        <v>2.3654582112082384E-5</v>
      </c>
      <c r="N149" s="560">
        <v>1.6939837813196229E-5</v>
      </c>
      <c r="O149" s="560">
        <v>2.8493988146828488E-5</v>
      </c>
      <c r="P149" s="560">
        <v>6.030996971493716E-4</v>
      </c>
      <c r="Q149" s="560">
        <v>8.0623455111685568E-4</v>
      </c>
      <c r="R149" s="560">
        <v>1.0095813155065483</v>
      </c>
      <c r="S149" s="627">
        <v>5.5443344298335492E-5</v>
      </c>
      <c r="T149" s="560">
        <v>6.2467003603161291E-5</v>
      </c>
      <c r="U149" s="560">
        <v>3.0717367378780208E-4</v>
      </c>
      <c r="V149" s="560">
        <v>5.5129170667450387E-5</v>
      </c>
      <c r="W149" s="628">
        <v>5.8234147314214076E-5</v>
      </c>
      <c r="X149" s="560">
        <v>8.9765561648709913E-5</v>
      </c>
      <c r="Y149" s="560">
        <v>9.1400989797103395E-5</v>
      </c>
      <c r="Z149" s="560">
        <v>1.3249530319109896E-4</v>
      </c>
      <c r="AA149" s="560">
        <v>7.5187875680654396E-5</v>
      </c>
      <c r="AB149" s="560">
        <v>1.3165799707226064E-4</v>
      </c>
      <c r="AC149" s="627">
        <v>7.0772578338458496E-5</v>
      </c>
      <c r="AD149" s="560">
        <v>1.3266205521312728E-5</v>
      </c>
      <c r="AE149" s="560">
        <v>9.4071459337946654E-5</v>
      </c>
      <c r="AF149" s="560">
        <v>9.240311856342804E-5</v>
      </c>
      <c r="AG149" s="628">
        <v>5.0815841099863626E-4</v>
      </c>
      <c r="AH149" s="560">
        <v>7.3074474002431163E-5</v>
      </c>
      <c r="AI149" s="560">
        <v>1.8821614114901085E-3</v>
      </c>
      <c r="AJ149" s="560">
        <v>2.3742195841894707E-5</v>
      </c>
      <c r="AK149" s="560">
        <v>9.2748497450654958E-4</v>
      </c>
      <c r="AL149" s="628">
        <v>8.3927833733078613E-5</v>
      </c>
      <c r="AM149" s="560">
        <v>3.943555294369145E-3</v>
      </c>
      <c r="AN149" s="629">
        <v>6.6988671690407413E-5</v>
      </c>
    </row>
    <row r="150" spans="2:40" ht="13" customHeight="1">
      <c r="B150" s="631" t="s">
        <v>93</v>
      </c>
      <c r="C150" s="632" t="s">
        <v>260</v>
      </c>
      <c r="D150" s="576">
        <v>6.4195945733174571E-5</v>
      </c>
      <c r="E150" s="576">
        <v>9.7244854187922278E-5</v>
      </c>
      <c r="F150" s="576">
        <v>6.9166404422761754E-5</v>
      </c>
      <c r="G150" s="576">
        <v>5.3914254122287584E-5</v>
      </c>
      <c r="H150" s="576">
        <v>7.228582600993801E-5</v>
      </c>
      <c r="I150" s="634">
        <v>6.2594390778958594E-5</v>
      </c>
      <c r="J150" s="576">
        <v>8.9272818659586527E-5</v>
      </c>
      <c r="K150" s="576">
        <v>6.4524766547145089E-5</v>
      </c>
      <c r="L150" s="576">
        <v>9.592187136418841E-5</v>
      </c>
      <c r="M150" s="635">
        <v>5.4495016604324441E-5</v>
      </c>
      <c r="N150" s="576">
        <v>7.7431295186529609E-5</v>
      </c>
      <c r="O150" s="576">
        <v>2.1767176811242922E-4</v>
      </c>
      <c r="P150" s="576">
        <v>2.3105546843184589E-3</v>
      </c>
      <c r="Q150" s="576">
        <v>1.7643766869927509E-3</v>
      </c>
      <c r="R150" s="576">
        <v>1.4768055008779351E-2</v>
      </c>
      <c r="S150" s="634">
        <v>1.0377157557260137</v>
      </c>
      <c r="T150" s="576">
        <v>2.2890564360533817E-2</v>
      </c>
      <c r="U150" s="576">
        <v>3.8484410729567292E-2</v>
      </c>
      <c r="V150" s="576">
        <v>1.2577824658220969E-3</v>
      </c>
      <c r="W150" s="635">
        <v>1.3808353599146948E-3</v>
      </c>
      <c r="X150" s="576">
        <v>1.9161334921993849E-4</v>
      </c>
      <c r="Y150" s="576">
        <v>2.2492361727658645E-4</v>
      </c>
      <c r="Z150" s="576">
        <v>2.6276979404513188E-4</v>
      </c>
      <c r="AA150" s="576">
        <v>1.4945064218967457E-4</v>
      </c>
      <c r="AB150" s="576">
        <v>1.1715323774340718E-4</v>
      </c>
      <c r="AC150" s="634">
        <v>1.6033138810100971E-4</v>
      </c>
      <c r="AD150" s="576">
        <v>3.0193527414073881E-5</v>
      </c>
      <c r="AE150" s="576">
        <v>2.047239319424327E-4</v>
      </c>
      <c r="AF150" s="576">
        <v>2.4207574898172675E-4</v>
      </c>
      <c r="AG150" s="635">
        <v>2.9974926070257658E-4</v>
      </c>
      <c r="AH150" s="576">
        <v>3.3466519555644435E-4</v>
      </c>
      <c r="AI150" s="576">
        <v>1.0605523493194021E-4</v>
      </c>
      <c r="AJ150" s="576">
        <v>5.2356656216119344E-5</v>
      </c>
      <c r="AK150" s="576">
        <v>2.2905596410260987E-3</v>
      </c>
      <c r="AL150" s="635">
        <v>6.9298065961274718E-5</v>
      </c>
      <c r="AM150" s="576">
        <v>3.978704969701775E-3</v>
      </c>
      <c r="AN150" s="636">
        <v>7.7460532711358078E-5</v>
      </c>
    </row>
    <row r="151" spans="2:40" ht="13" customHeight="1">
      <c r="B151" s="624" t="s">
        <v>94</v>
      </c>
      <c r="C151" s="630" t="s">
        <v>76</v>
      </c>
      <c r="D151" s="560">
        <v>8.9101490799940223E-6</v>
      </c>
      <c r="E151" s="560">
        <v>5.6563295217508487E-5</v>
      </c>
      <c r="F151" s="560">
        <v>8.4090071731223344E-6</v>
      </c>
      <c r="G151" s="560">
        <v>7.2994150930493688E-6</v>
      </c>
      <c r="H151" s="560">
        <v>1.3575954647802906E-5</v>
      </c>
      <c r="I151" s="627">
        <v>8.0494812300575513E-6</v>
      </c>
      <c r="J151" s="560">
        <v>1.4389143842206742E-5</v>
      </c>
      <c r="K151" s="560">
        <v>1.0195132867005148E-5</v>
      </c>
      <c r="L151" s="560">
        <v>1.3263021587114634E-5</v>
      </c>
      <c r="M151" s="628">
        <v>8.3245488531101437E-6</v>
      </c>
      <c r="N151" s="560">
        <v>6.5404491012627947E-6</v>
      </c>
      <c r="O151" s="560">
        <v>2.846263430210389E-5</v>
      </c>
      <c r="P151" s="560">
        <v>9.6153547862236994E-4</v>
      </c>
      <c r="Q151" s="560">
        <v>7.3644975161815457E-4</v>
      </c>
      <c r="R151" s="560">
        <v>7.0690766480516133E-4</v>
      </c>
      <c r="S151" s="627">
        <v>2.9915206583108246E-4</v>
      </c>
      <c r="T151" s="560">
        <v>1.0032759626133001</v>
      </c>
      <c r="U151" s="560">
        <v>4.2573113277370001E-4</v>
      </c>
      <c r="V151" s="560">
        <v>1.533107349224485E-3</v>
      </c>
      <c r="W151" s="628">
        <v>4.943216364065035E-5</v>
      </c>
      <c r="X151" s="560">
        <v>2.6729070037056433E-4</v>
      </c>
      <c r="Y151" s="560">
        <v>3.3709134939693851E-5</v>
      </c>
      <c r="Z151" s="560">
        <v>5.3957214939308924E-5</v>
      </c>
      <c r="AA151" s="560">
        <v>1.799968495909383E-5</v>
      </c>
      <c r="AB151" s="560">
        <v>1.8769331953795167E-5</v>
      </c>
      <c r="AC151" s="627">
        <v>1.8092650989670978E-5</v>
      </c>
      <c r="AD151" s="560">
        <v>7.2779415630828842E-6</v>
      </c>
      <c r="AE151" s="560">
        <v>3.1481969053453433E-5</v>
      </c>
      <c r="AF151" s="560">
        <v>2.633594917019716E-5</v>
      </c>
      <c r="AG151" s="628">
        <v>6.1402503359341383E-5</v>
      </c>
      <c r="AH151" s="560">
        <v>3.5958457413352546E-5</v>
      </c>
      <c r="AI151" s="560">
        <v>1.2542263084700439E-5</v>
      </c>
      <c r="AJ151" s="560">
        <v>5.3304592272715575E-6</v>
      </c>
      <c r="AK151" s="560">
        <v>2.7584042025816016E-4</v>
      </c>
      <c r="AL151" s="628">
        <v>1.2854351579971261E-5</v>
      </c>
      <c r="AM151" s="560">
        <v>1.0775080701921228E-5</v>
      </c>
      <c r="AN151" s="629">
        <v>2.1693183990537721E-5</v>
      </c>
    </row>
    <row r="152" spans="2:40" ht="13" customHeight="1">
      <c r="B152" s="624" t="s">
        <v>95</v>
      </c>
      <c r="C152" s="630" t="s">
        <v>535</v>
      </c>
      <c r="D152" s="560">
        <v>1.6176437093826584E-7</v>
      </c>
      <c r="E152" s="560">
        <v>2.443761004186462E-7</v>
      </c>
      <c r="F152" s="560">
        <v>1.7489902988871465E-7</v>
      </c>
      <c r="G152" s="560">
        <v>1.429573397891242E-7</v>
      </c>
      <c r="H152" s="560">
        <v>1.8410294813344672E-7</v>
      </c>
      <c r="I152" s="627">
        <v>2.5668061367217887E-7</v>
      </c>
      <c r="J152" s="560">
        <v>2.5474355907751379E-7</v>
      </c>
      <c r="K152" s="560">
        <v>1.9455873658667808E-7</v>
      </c>
      <c r="L152" s="560">
        <v>2.2387609165548722E-7</v>
      </c>
      <c r="M152" s="628">
        <v>1.5235268882186087E-7</v>
      </c>
      <c r="N152" s="560">
        <v>9.78925415284943E-8</v>
      </c>
      <c r="O152" s="560">
        <v>2.9681266085131976E-7</v>
      </c>
      <c r="P152" s="560">
        <v>1.0437916219663381E-5</v>
      </c>
      <c r="Q152" s="560">
        <v>7.1432599728979734E-7</v>
      </c>
      <c r="R152" s="560">
        <v>1.5906564099119684E-7</v>
      </c>
      <c r="S152" s="627">
        <v>2.6265649025317277E-7</v>
      </c>
      <c r="T152" s="560">
        <v>2.6896561402024099E-7</v>
      </c>
      <c r="U152" s="560">
        <v>1.000158704048568</v>
      </c>
      <c r="V152" s="560">
        <v>2.0299600444043451E-5</v>
      </c>
      <c r="W152" s="628">
        <v>3.0642973021887929E-7</v>
      </c>
      <c r="X152" s="560">
        <v>4.9452540454822361E-6</v>
      </c>
      <c r="Y152" s="560">
        <v>5.4517495331580403E-7</v>
      </c>
      <c r="Z152" s="560">
        <v>7.1538175331571898E-7</v>
      </c>
      <c r="AA152" s="560">
        <v>4.3593736251322349E-7</v>
      </c>
      <c r="AB152" s="560">
        <v>7.6309959841836775E-7</v>
      </c>
      <c r="AC152" s="627">
        <v>5.6918740772171468E-7</v>
      </c>
      <c r="AD152" s="560">
        <v>2.3895729874153622E-7</v>
      </c>
      <c r="AE152" s="560">
        <v>6.9006605654280357E-7</v>
      </c>
      <c r="AF152" s="560">
        <v>5.8500031945719917E-7</v>
      </c>
      <c r="AG152" s="628">
        <v>4.5225816140609865E-6</v>
      </c>
      <c r="AH152" s="560">
        <v>7.0635710097363933E-7</v>
      </c>
      <c r="AI152" s="560">
        <v>2.1793129742649529E-7</v>
      </c>
      <c r="AJ152" s="560">
        <v>1.6792590071764303E-7</v>
      </c>
      <c r="AK152" s="560">
        <v>4.2015386015380354E-6</v>
      </c>
      <c r="AL152" s="628">
        <v>3.0588297244209335E-7</v>
      </c>
      <c r="AM152" s="560">
        <v>1.4975929440059258E-7</v>
      </c>
      <c r="AN152" s="629">
        <v>5.7923779783476769E-7</v>
      </c>
    </row>
    <row r="153" spans="2:40" ht="13" customHeight="1">
      <c r="B153" s="624" t="s">
        <v>96</v>
      </c>
      <c r="C153" s="630" t="s">
        <v>77</v>
      </c>
      <c r="D153" s="560">
        <v>1.1039038508333384E-4</v>
      </c>
      <c r="E153" s="560">
        <v>1.5115132423013954E-4</v>
      </c>
      <c r="F153" s="560">
        <v>6.8274940201079864E-5</v>
      </c>
      <c r="G153" s="560">
        <v>5.1801329421206683E-5</v>
      </c>
      <c r="H153" s="560">
        <v>7.1825654601191053E-5</v>
      </c>
      <c r="I153" s="627">
        <v>5.6406782179731949E-5</v>
      </c>
      <c r="J153" s="560">
        <v>1.1213078890443792E-4</v>
      </c>
      <c r="K153" s="560">
        <v>5.9186913250749999E-5</v>
      </c>
      <c r="L153" s="560">
        <v>9.1208712680081858E-5</v>
      </c>
      <c r="M153" s="628">
        <v>6.0461733497285604E-5</v>
      </c>
      <c r="N153" s="560">
        <v>3.8435378702440494E-5</v>
      </c>
      <c r="O153" s="560">
        <v>5.6857031262624977E-5</v>
      </c>
      <c r="P153" s="560">
        <v>7.5541641976745392E-5</v>
      </c>
      <c r="Q153" s="560">
        <v>1.1076930924911046E-4</v>
      </c>
      <c r="R153" s="560">
        <v>5.6057479182081732E-5</v>
      </c>
      <c r="S153" s="627">
        <v>7.3504489352989682E-5</v>
      </c>
      <c r="T153" s="560">
        <v>7.0175461470124861E-5</v>
      </c>
      <c r="U153" s="560">
        <v>6.4276896675384353E-5</v>
      </c>
      <c r="V153" s="560">
        <v>1.0289971308128982</v>
      </c>
      <c r="W153" s="628">
        <v>1.2810150131967456E-4</v>
      </c>
      <c r="X153" s="560">
        <v>1.3110310802191485E-4</v>
      </c>
      <c r="Y153" s="560">
        <v>1.9866746123979384E-4</v>
      </c>
      <c r="Z153" s="560">
        <v>2.2104281348160425E-4</v>
      </c>
      <c r="AA153" s="560">
        <v>1.463393868528627E-4</v>
      </c>
      <c r="AB153" s="560">
        <v>1.0062450520552005E-4</v>
      </c>
      <c r="AC153" s="627">
        <v>1.2986356877667902E-4</v>
      </c>
      <c r="AD153" s="560">
        <v>2.5091923993802468E-5</v>
      </c>
      <c r="AE153" s="560">
        <v>6.2190348756687244E-4</v>
      </c>
      <c r="AF153" s="560">
        <v>1.6569521287811695E-4</v>
      </c>
      <c r="AG153" s="628">
        <v>5.1430535949909093E-4</v>
      </c>
      <c r="AH153" s="560">
        <v>1.2967274035374172E-4</v>
      </c>
      <c r="AI153" s="560">
        <v>6.4285209938341409E-5</v>
      </c>
      <c r="AJ153" s="560">
        <v>3.9332513372708455E-5</v>
      </c>
      <c r="AK153" s="560">
        <v>1.9810611496191548E-3</v>
      </c>
      <c r="AL153" s="628">
        <v>6.2467115366871448E-5</v>
      </c>
      <c r="AM153" s="560">
        <v>5.2495262039949551E-5</v>
      </c>
      <c r="AN153" s="629">
        <v>1.0220377179166223E-4</v>
      </c>
    </row>
    <row r="154" spans="2:40" ht="13" customHeight="1">
      <c r="B154" s="637" t="s">
        <v>97</v>
      </c>
      <c r="C154" s="638" t="s">
        <v>46</v>
      </c>
      <c r="D154" s="586">
        <v>6.5184418848640482E-4</v>
      </c>
      <c r="E154" s="586">
        <v>1.5101017163691726E-3</v>
      </c>
      <c r="F154" s="586">
        <v>2.0576898558717334E-3</v>
      </c>
      <c r="G154" s="586">
        <v>2.329194823577449E-3</v>
      </c>
      <c r="H154" s="586">
        <v>3.6369294018208449E-3</v>
      </c>
      <c r="I154" s="640">
        <v>1.0323171654266323E-3</v>
      </c>
      <c r="J154" s="586">
        <v>8.8684056829528232E-4</v>
      </c>
      <c r="K154" s="586">
        <v>1.8409200062998578E-3</v>
      </c>
      <c r="L154" s="586">
        <v>4.5340978255019645E-3</v>
      </c>
      <c r="M154" s="641">
        <v>3.3786787882515599E-3</v>
      </c>
      <c r="N154" s="586">
        <v>8.3115752555491165E-3</v>
      </c>
      <c r="O154" s="586">
        <v>8.4074881208504916E-4</v>
      </c>
      <c r="P154" s="586">
        <v>6.4675793877155634E-4</v>
      </c>
      <c r="Q154" s="586">
        <v>1.249059992424551E-3</v>
      </c>
      <c r="R154" s="586">
        <v>1.5711387986052188E-3</v>
      </c>
      <c r="S154" s="640">
        <v>1.3494665518849036E-3</v>
      </c>
      <c r="T154" s="586">
        <v>2.9782615127004752E-3</v>
      </c>
      <c r="U154" s="586">
        <v>9.8664679409306939E-4</v>
      </c>
      <c r="V154" s="586">
        <v>5.9061110936996176E-4</v>
      </c>
      <c r="W154" s="641">
        <v>1.0149610212450699</v>
      </c>
      <c r="X154" s="586">
        <v>1.4387659017732314E-3</v>
      </c>
      <c r="Y154" s="586">
        <v>1.9426988516569072E-3</v>
      </c>
      <c r="Z154" s="586">
        <v>1.9520780455691924E-3</v>
      </c>
      <c r="AA154" s="586">
        <v>2.8488374667419046E-3</v>
      </c>
      <c r="AB154" s="586">
        <v>2.0890384600297518E-3</v>
      </c>
      <c r="AC154" s="640">
        <v>4.5970599287909414E-3</v>
      </c>
      <c r="AD154" s="586">
        <v>3.1319166347672326E-4</v>
      </c>
      <c r="AE154" s="586">
        <v>1.0793254122823267E-3</v>
      </c>
      <c r="AF154" s="586">
        <v>4.3534614629508533E-3</v>
      </c>
      <c r="AG154" s="641">
        <v>2.5731739485484262E-3</v>
      </c>
      <c r="AH154" s="586">
        <v>6.8606048059327825E-3</v>
      </c>
      <c r="AI154" s="586">
        <v>1.4743936057016022E-3</v>
      </c>
      <c r="AJ154" s="586">
        <v>4.502932138837362E-3</v>
      </c>
      <c r="AK154" s="586">
        <v>1.7291451263486189E-3</v>
      </c>
      <c r="AL154" s="641">
        <v>1.7637983777330473E-3</v>
      </c>
      <c r="AM154" s="586">
        <v>4.1921446583921704E-2</v>
      </c>
      <c r="AN154" s="642">
        <v>7.6356948813813405E-4</v>
      </c>
    </row>
    <row r="155" spans="2:40" ht="13" customHeight="1">
      <c r="B155" s="624" t="s">
        <v>98</v>
      </c>
      <c r="C155" s="630" t="s">
        <v>48</v>
      </c>
      <c r="D155" s="560">
        <v>4.4249017914892623E-3</v>
      </c>
      <c r="E155" s="560">
        <v>4.5940567940408912E-3</v>
      </c>
      <c r="F155" s="560">
        <v>1.5747622791705031E-3</v>
      </c>
      <c r="G155" s="560">
        <v>5.1301935285764967E-3</v>
      </c>
      <c r="H155" s="560">
        <v>6.7878131446368036E-3</v>
      </c>
      <c r="I155" s="627">
        <v>2.7893787770404354E-3</v>
      </c>
      <c r="J155" s="560">
        <v>1.2622301633964878E-2</v>
      </c>
      <c r="K155" s="560">
        <v>5.8598147771513421E-3</v>
      </c>
      <c r="L155" s="560">
        <v>9.1544327160570128E-3</v>
      </c>
      <c r="M155" s="628">
        <v>7.6712634625801246E-3</v>
      </c>
      <c r="N155" s="560">
        <v>4.0453993782242096E-3</v>
      </c>
      <c r="O155" s="560">
        <v>8.0166863118837899E-3</v>
      </c>
      <c r="P155" s="560">
        <v>3.419692391022354E-3</v>
      </c>
      <c r="Q155" s="560">
        <v>3.5407188187997255E-3</v>
      </c>
      <c r="R155" s="560">
        <v>2.9867652236977614E-3</v>
      </c>
      <c r="S155" s="627">
        <v>6.237315327240818E-3</v>
      </c>
      <c r="T155" s="560">
        <v>3.7938106693749868E-3</v>
      </c>
      <c r="U155" s="560">
        <v>3.6135407131734137E-3</v>
      </c>
      <c r="V155" s="560">
        <v>1.4568296936547601E-3</v>
      </c>
      <c r="W155" s="628">
        <v>4.4822507962833059E-3</v>
      </c>
      <c r="X155" s="560">
        <v>1.0021663256594611</v>
      </c>
      <c r="Y155" s="560">
        <v>2.7110688252077308E-2</v>
      </c>
      <c r="Z155" s="560">
        <v>4.8824870254669299E-2</v>
      </c>
      <c r="AA155" s="560">
        <v>6.9059963300438978E-3</v>
      </c>
      <c r="AB155" s="560">
        <v>5.0740573756677008E-3</v>
      </c>
      <c r="AC155" s="627">
        <v>4.3623040740741453E-3</v>
      </c>
      <c r="AD155" s="560">
        <v>1.4422012294511182E-2</v>
      </c>
      <c r="AE155" s="560">
        <v>1.3027740792081476E-2</v>
      </c>
      <c r="AF155" s="560">
        <v>7.3717067335654302E-3</v>
      </c>
      <c r="AG155" s="628">
        <v>1.0010643662847873E-2</v>
      </c>
      <c r="AH155" s="560">
        <v>8.0528227773140042E-3</v>
      </c>
      <c r="AI155" s="560">
        <v>4.1058072653516525E-3</v>
      </c>
      <c r="AJ155" s="560">
        <v>1.143166892482194E-3</v>
      </c>
      <c r="AK155" s="560">
        <v>2.0573856701503568E-3</v>
      </c>
      <c r="AL155" s="635">
        <v>5.3377238139796024E-3</v>
      </c>
      <c r="AM155" s="560">
        <v>2.0899410296537743E-3</v>
      </c>
      <c r="AN155" s="629">
        <v>1.4971029922348927E-2</v>
      </c>
    </row>
    <row r="156" spans="2:40" ht="13" customHeight="1">
      <c r="B156" s="624" t="s">
        <v>99</v>
      </c>
      <c r="C156" s="630" t="s">
        <v>493</v>
      </c>
      <c r="D156" s="560">
        <v>5.8586022755765842E-3</v>
      </c>
      <c r="E156" s="560">
        <v>4.2133362893836644E-3</v>
      </c>
      <c r="F156" s="560">
        <v>7.4203993878012211E-3</v>
      </c>
      <c r="G156" s="560">
        <v>1.2750677868233922E-2</v>
      </c>
      <c r="H156" s="560">
        <v>1.1191485585142727E-2</v>
      </c>
      <c r="I156" s="627">
        <v>4.1629205737554152E-3</v>
      </c>
      <c r="J156" s="560">
        <v>1.3203339791980337E-2</v>
      </c>
      <c r="K156" s="560">
        <v>1.3235006288030218E-2</v>
      </c>
      <c r="L156" s="560">
        <v>2.1621537664683069E-2</v>
      </c>
      <c r="M156" s="628">
        <v>1.8094733644836093E-2</v>
      </c>
      <c r="N156" s="560">
        <v>1.3693425065679162E-2</v>
      </c>
      <c r="O156" s="560">
        <v>8.8815525067468173E-3</v>
      </c>
      <c r="P156" s="560">
        <v>7.7268236657140107E-3</v>
      </c>
      <c r="Q156" s="560">
        <v>7.4895220992149195E-3</v>
      </c>
      <c r="R156" s="560">
        <v>4.0003218715018544E-3</v>
      </c>
      <c r="S156" s="627">
        <v>1.409038384033522E-2</v>
      </c>
      <c r="T156" s="560">
        <v>5.3924840550672861E-3</v>
      </c>
      <c r="U156" s="560">
        <v>4.7992984254399511E-3</v>
      </c>
      <c r="V156" s="560">
        <v>5.3593752928778092E-3</v>
      </c>
      <c r="W156" s="628">
        <v>1.3904868784612999E-2</v>
      </c>
      <c r="X156" s="560">
        <v>2.9854540220326121E-3</v>
      </c>
      <c r="Y156" s="560">
        <v>1.0552764117775102</v>
      </c>
      <c r="Z156" s="560">
        <v>3.0098194478166796E-2</v>
      </c>
      <c r="AA156" s="560">
        <v>4.2700376072823357E-2</v>
      </c>
      <c r="AB156" s="560">
        <v>1.3660256513388031E-2</v>
      </c>
      <c r="AC156" s="627">
        <v>3.092085759312674E-3</v>
      </c>
      <c r="AD156" s="560">
        <v>1.2663092901400465E-3</v>
      </c>
      <c r="AE156" s="560">
        <v>7.3125333792519653E-3</v>
      </c>
      <c r="AF156" s="560">
        <v>5.3832061378142147E-3</v>
      </c>
      <c r="AG156" s="628">
        <v>7.0202093547065284E-3</v>
      </c>
      <c r="AH156" s="560">
        <v>6.9229845217279179E-3</v>
      </c>
      <c r="AI156" s="560">
        <v>6.7861262305175304E-3</v>
      </c>
      <c r="AJ156" s="560">
        <v>1.0775653568833822E-3</v>
      </c>
      <c r="AK156" s="560">
        <v>2.5328298395065406E-3</v>
      </c>
      <c r="AL156" s="628">
        <v>1.3364651640098852E-2</v>
      </c>
      <c r="AM156" s="560">
        <v>3.7191289051005257E-3</v>
      </c>
      <c r="AN156" s="629">
        <v>8.4709772038253431E-3</v>
      </c>
    </row>
    <row r="157" spans="2:40" ht="13" customHeight="1">
      <c r="B157" s="624" t="s">
        <v>100</v>
      </c>
      <c r="C157" s="630" t="s">
        <v>265</v>
      </c>
      <c r="D157" s="560">
        <v>7.7298472737188787E-4</v>
      </c>
      <c r="E157" s="560">
        <v>3.0557815612730246E-3</v>
      </c>
      <c r="F157" s="560">
        <v>2.1767577396158556E-3</v>
      </c>
      <c r="G157" s="560">
        <v>1.5223038269063711E-3</v>
      </c>
      <c r="H157" s="560">
        <v>2.6024431620001801E-3</v>
      </c>
      <c r="I157" s="627">
        <v>2.2171953053831675E-3</v>
      </c>
      <c r="J157" s="560">
        <v>1.7830549285827192E-3</v>
      </c>
      <c r="K157" s="560">
        <v>9.7468514759725157E-4</v>
      </c>
      <c r="L157" s="560">
        <v>1.4253107986442551E-3</v>
      </c>
      <c r="M157" s="628">
        <v>1.6870049283854512E-3</v>
      </c>
      <c r="N157" s="560">
        <v>6.8509300805030555E-4</v>
      </c>
      <c r="O157" s="560">
        <v>9.1248083813281545E-4</v>
      </c>
      <c r="P157" s="560">
        <v>7.3704283830370134E-4</v>
      </c>
      <c r="Q157" s="560">
        <v>8.7258580659193403E-4</v>
      </c>
      <c r="R157" s="560">
        <v>6.7140249584583247E-4</v>
      </c>
      <c r="S157" s="627">
        <v>2.4550377154212021E-3</v>
      </c>
      <c r="T157" s="560">
        <v>8.2196369172100577E-4</v>
      </c>
      <c r="U157" s="560">
        <v>7.2168077191524628E-4</v>
      </c>
      <c r="V157" s="560">
        <v>5.4658004809964901E-4</v>
      </c>
      <c r="W157" s="628">
        <v>1.4537772999367133E-3</v>
      </c>
      <c r="X157" s="560">
        <v>1.4216436954441085E-3</v>
      </c>
      <c r="Y157" s="560">
        <v>1.6929691801311178E-3</v>
      </c>
      <c r="Z157" s="560">
        <v>1.0670236238245137</v>
      </c>
      <c r="AA157" s="560">
        <v>1.1946604436531826E-2</v>
      </c>
      <c r="AB157" s="560">
        <v>3.46959912541544E-3</v>
      </c>
      <c r="AC157" s="627">
        <v>1.5660280218327493E-3</v>
      </c>
      <c r="AD157" s="560">
        <v>3.75001927528654E-4</v>
      </c>
      <c r="AE157" s="560">
        <v>5.6393265005514588E-3</v>
      </c>
      <c r="AF157" s="560">
        <v>4.7296765512651797E-3</v>
      </c>
      <c r="AG157" s="628">
        <v>4.864929373561898E-3</v>
      </c>
      <c r="AH157" s="560">
        <v>8.600514224604016E-3</v>
      </c>
      <c r="AI157" s="560">
        <v>5.115065523642724E-3</v>
      </c>
      <c r="AJ157" s="560">
        <v>9.6596728977658617E-4</v>
      </c>
      <c r="AK157" s="560">
        <v>1.0844111135739185E-3</v>
      </c>
      <c r="AL157" s="628">
        <v>7.7638575692855118E-3</v>
      </c>
      <c r="AM157" s="560">
        <v>9.7116031997047882E-4</v>
      </c>
      <c r="AN157" s="629">
        <v>1.7035701506551914E-3</v>
      </c>
    </row>
    <row r="158" spans="2:40" ht="13" customHeight="1">
      <c r="B158" s="624" t="s">
        <v>101</v>
      </c>
      <c r="C158" s="630" t="s">
        <v>266</v>
      </c>
      <c r="D158" s="560">
        <v>7.9414247117847413E-4</v>
      </c>
      <c r="E158" s="560">
        <v>3.8116183808833502E-3</v>
      </c>
      <c r="F158" s="560">
        <v>1.733834516651038E-3</v>
      </c>
      <c r="G158" s="560">
        <v>5.8597171797773609E-4</v>
      </c>
      <c r="H158" s="560">
        <v>1.519282170884001E-3</v>
      </c>
      <c r="I158" s="627">
        <v>2.4103619362233425E-3</v>
      </c>
      <c r="J158" s="560">
        <v>1.2784159265127829E-3</v>
      </c>
      <c r="K158" s="560">
        <v>4.908143269843014E-4</v>
      </c>
      <c r="L158" s="560">
        <v>2.7018077092351312E-3</v>
      </c>
      <c r="M158" s="628">
        <v>7.8824974721351348E-4</v>
      </c>
      <c r="N158" s="560">
        <v>7.6849018944377971E-4</v>
      </c>
      <c r="O158" s="560">
        <v>6.2848755039288215E-4</v>
      </c>
      <c r="P158" s="560">
        <v>7.8564757817899892E-4</v>
      </c>
      <c r="Q158" s="560">
        <v>4.7064015693410214E-4</v>
      </c>
      <c r="R158" s="560">
        <v>6.3880329452355286E-4</v>
      </c>
      <c r="S158" s="627">
        <v>1.4942980081227009E-3</v>
      </c>
      <c r="T158" s="560">
        <v>6.9986470827401151E-4</v>
      </c>
      <c r="U158" s="560">
        <v>1.0203955573822418E-3</v>
      </c>
      <c r="V158" s="560">
        <v>3.7055717875754895E-4</v>
      </c>
      <c r="W158" s="628">
        <v>1.9703389985868559E-3</v>
      </c>
      <c r="X158" s="560">
        <v>3.3139333134233244E-3</v>
      </c>
      <c r="Y158" s="560">
        <v>3.0425876184680561E-3</v>
      </c>
      <c r="Z158" s="560">
        <v>3.3165409281920438E-3</v>
      </c>
      <c r="AA158" s="560">
        <v>1.0012589484970793</v>
      </c>
      <c r="AB158" s="560">
        <v>2.1333774391019875E-3</v>
      </c>
      <c r="AC158" s="627">
        <v>4.8255859240769897E-3</v>
      </c>
      <c r="AD158" s="560">
        <v>3.8378221953067591E-4</v>
      </c>
      <c r="AE158" s="560">
        <v>9.6917203044536073E-3</v>
      </c>
      <c r="AF158" s="560">
        <v>1.263517988761597E-2</v>
      </c>
      <c r="AG158" s="628">
        <v>3.5053954141113286E-2</v>
      </c>
      <c r="AH158" s="560">
        <v>8.0968695456087193E-3</v>
      </c>
      <c r="AI158" s="560">
        <v>5.8059407136227632E-3</v>
      </c>
      <c r="AJ158" s="560">
        <v>3.7818298599252473E-4</v>
      </c>
      <c r="AK158" s="560">
        <v>1.9253833292728602E-3</v>
      </c>
      <c r="AL158" s="628">
        <v>1.6120351641056602E-2</v>
      </c>
      <c r="AM158" s="560">
        <v>9.1981523548247362E-4</v>
      </c>
      <c r="AN158" s="629">
        <v>1.492997058902502E-2</v>
      </c>
    </row>
    <row r="159" spans="2:40" ht="13" customHeight="1">
      <c r="B159" s="624" t="s">
        <v>102</v>
      </c>
      <c r="C159" s="630" t="s">
        <v>52</v>
      </c>
      <c r="D159" s="560">
        <v>2.4913672310881613E-2</v>
      </c>
      <c r="E159" s="560">
        <v>9.0555546738809948E-3</v>
      </c>
      <c r="F159" s="560">
        <v>2.7102019334115938E-2</v>
      </c>
      <c r="G159" s="560">
        <v>3.7443043290707516E-2</v>
      </c>
      <c r="H159" s="560">
        <v>4.4440314839357627E-2</v>
      </c>
      <c r="I159" s="627">
        <v>1.8259132818095013E-2</v>
      </c>
      <c r="J159" s="560">
        <v>1.898396339038189E-2</v>
      </c>
      <c r="K159" s="560">
        <v>2.8139682941147035E-2</v>
      </c>
      <c r="L159" s="560">
        <v>1.8203258626472214E-2</v>
      </c>
      <c r="M159" s="628">
        <v>2.0895969485727781E-2</v>
      </c>
      <c r="N159" s="560">
        <v>1.5017522372562812E-2</v>
      </c>
      <c r="O159" s="560">
        <v>1.6790428710406528E-2</v>
      </c>
      <c r="P159" s="560">
        <v>2.4211766462094709E-2</v>
      </c>
      <c r="Q159" s="560">
        <v>2.480526028945905E-2</v>
      </c>
      <c r="R159" s="560">
        <v>2.4174225354597258E-2</v>
      </c>
      <c r="S159" s="627">
        <v>2.4518349929833871E-2</v>
      </c>
      <c r="T159" s="560">
        <v>3.2482298399052083E-2</v>
      </c>
      <c r="U159" s="560">
        <v>2.2737829192703202E-2</v>
      </c>
      <c r="V159" s="560">
        <v>1.8079802813865748E-2</v>
      </c>
      <c r="W159" s="628">
        <v>3.1671014851502567E-2</v>
      </c>
      <c r="X159" s="560">
        <v>2.6167839610503424E-2</v>
      </c>
      <c r="Y159" s="560">
        <v>3.8168069225436572E-3</v>
      </c>
      <c r="Z159" s="560">
        <v>1.4198481388912223E-2</v>
      </c>
      <c r="AA159" s="560">
        <v>1.3589448554542E-2</v>
      </c>
      <c r="AB159" s="560">
        <v>1.0053713312956245</v>
      </c>
      <c r="AC159" s="627">
        <v>4.0720307131550185E-3</v>
      </c>
      <c r="AD159" s="560">
        <v>1.2678450211714206E-3</v>
      </c>
      <c r="AE159" s="560">
        <v>1.496876412524711E-2</v>
      </c>
      <c r="AF159" s="560">
        <v>4.9234819069559916E-3</v>
      </c>
      <c r="AG159" s="628">
        <v>6.3800707212222007E-3</v>
      </c>
      <c r="AH159" s="560">
        <v>1.2339144246301299E-2</v>
      </c>
      <c r="AI159" s="560">
        <v>2.17170356546461E-2</v>
      </c>
      <c r="AJ159" s="560">
        <v>6.9542123211661514E-3</v>
      </c>
      <c r="AK159" s="560">
        <v>1.0945444295310124E-2</v>
      </c>
      <c r="AL159" s="628">
        <v>2.484474511483406E-2</v>
      </c>
      <c r="AM159" s="560">
        <v>0.11808726991185156</v>
      </c>
      <c r="AN159" s="629">
        <v>3.7398656517674406E-3</v>
      </c>
    </row>
    <row r="160" spans="2:40" ht="13" customHeight="1">
      <c r="B160" s="631" t="s">
        <v>103</v>
      </c>
      <c r="C160" s="632" t="s">
        <v>494</v>
      </c>
      <c r="D160" s="576">
        <v>7.6737942302826682E-3</v>
      </c>
      <c r="E160" s="576">
        <v>3.8775833775546227E-2</v>
      </c>
      <c r="F160" s="576">
        <v>6.0317589317558252E-3</v>
      </c>
      <c r="G160" s="576">
        <v>1.5616946748742278E-2</v>
      </c>
      <c r="H160" s="576">
        <v>1.2669069881739195E-2</v>
      </c>
      <c r="I160" s="634">
        <v>5.7602878608266116E-3</v>
      </c>
      <c r="J160" s="576">
        <v>6.6466993461323206E-3</v>
      </c>
      <c r="K160" s="576">
        <v>5.6342846551288321E-3</v>
      </c>
      <c r="L160" s="576">
        <v>1.3568726572394472E-2</v>
      </c>
      <c r="M160" s="635">
        <v>1.0329147721240398E-2</v>
      </c>
      <c r="N160" s="576">
        <v>7.3488981104565835E-3</v>
      </c>
      <c r="O160" s="576">
        <v>1.3155078615422816E-2</v>
      </c>
      <c r="P160" s="576">
        <v>7.754352945672574E-3</v>
      </c>
      <c r="Q160" s="576">
        <v>8.9828313266176341E-3</v>
      </c>
      <c r="R160" s="576">
        <v>1.2087494409011227E-2</v>
      </c>
      <c r="S160" s="634">
        <v>9.1374251323685478E-3</v>
      </c>
      <c r="T160" s="576">
        <v>9.8099923398776989E-3</v>
      </c>
      <c r="U160" s="576">
        <v>1.066249961248383E-2</v>
      </c>
      <c r="V160" s="576">
        <v>5.5475147086503987E-3</v>
      </c>
      <c r="W160" s="635">
        <v>2.0510387467486995E-2</v>
      </c>
      <c r="X160" s="576">
        <v>1.1750312487564358E-2</v>
      </c>
      <c r="Y160" s="576">
        <v>2.3653014729017843E-2</v>
      </c>
      <c r="Z160" s="576">
        <v>2.1351669790922588E-2</v>
      </c>
      <c r="AA160" s="576">
        <v>2.9769156896438144E-2</v>
      </c>
      <c r="AB160" s="576">
        <v>1.5535539645254981E-2</v>
      </c>
      <c r="AC160" s="634">
        <v>1.0598492945539666</v>
      </c>
      <c r="AD160" s="576">
        <v>5.8138129585678551E-2</v>
      </c>
      <c r="AE160" s="576">
        <v>2.3697813414327234E-2</v>
      </c>
      <c r="AF160" s="576">
        <v>1.0002915615277766E-2</v>
      </c>
      <c r="AG160" s="635">
        <v>1.5288379288910395E-2</v>
      </c>
      <c r="AH160" s="576">
        <v>9.3960265711031943E-3</v>
      </c>
      <c r="AI160" s="576">
        <v>9.3688209075107609E-3</v>
      </c>
      <c r="AJ160" s="576">
        <v>8.1582227796547675E-3</v>
      </c>
      <c r="AK160" s="576">
        <v>1.0631157248174643E-2</v>
      </c>
      <c r="AL160" s="635">
        <v>1.1587348414533875E-2</v>
      </c>
      <c r="AM160" s="576">
        <v>5.0220257087993945E-3</v>
      </c>
      <c r="AN160" s="636">
        <v>2.857629045501623E-2</v>
      </c>
    </row>
    <row r="161" spans="2:40" ht="13" customHeight="1">
      <c r="B161" s="624" t="s">
        <v>104</v>
      </c>
      <c r="C161" s="630" t="s">
        <v>55</v>
      </c>
      <c r="D161" s="560">
        <v>3.1833996473812007E-3</v>
      </c>
      <c r="E161" s="560">
        <v>1.1436839956735469E-2</v>
      </c>
      <c r="F161" s="560">
        <v>5.6118054105018965E-3</v>
      </c>
      <c r="G161" s="560">
        <v>7.1954240237540453E-3</v>
      </c>
      <c r="H161" s="560">
        <v>7.3549307319501342E-3</v>
      </c>
      <c r="I161" s="627">
        <v>4.5985915783406401E-3</v>
      </c>
      <c r="J161" s="560">
        <v>7.4551959399297082E-3</v>
      </c>
      <c r="K161" s="560">
        <v>6.4081727275998972E-3</v>
      </c>
      <c r="L161" s="560">
        <v>7.6325649263710446E-3</v>
      </c>
      <c r="M161" s="628">
        <v>5.6781647562861703E-3</v>
      </c>
      <c r="N161" s="560">
        <v>3.4559057416121957E-3</v>
      </c>
      <c r="O161" s="560">
        <v>6.8199035542941882E-3</v>
      </c>
      <c r="P161" s="560">
        <v>6.5742278234447778E-3</v>
      </c>
      <c r="Q161" s="560">
        <v>5.751955093441413E-3</v>
      </c>
      <c r="R161" s="560">
        <v>4.8052716526154997E-3</v>
      </c>
      <c r="S161" s="627">
        <v>4.3280154173321768E-3</v>
      </c>
      <c r="T161" s="560">
        <v>6.3246987553339015E-3</v>
      </c>
      <c r="U161" s="560">
        <v>5.8253135322011785E-3</v>
      </c>
      <c r="V161" s="560">
        <v>2.7498222248484188E-3</v>
      </c>
      <c r="W161" s="628">
        <v>1.0715296396574613E-2</v>
      </c>
      <c r="X161" s="560">
        <v>9.1229029331274438E-3</v>
      </c>
      <c r="Y161" s="560">
        <v>1.6463918364709181E-2</v>
      </c>
      <c r="Z161" s="560">
        <v>5.2587733437121816E-3</v>
      </c>
      <c r="AA161" s="560">
        <v>6.80449881271204E-3</v>
      </c>
      <c r="AB161" s="560">
        <v>3.5015703923945117E-2</v>
      </c>
      <c r="AC161" s="627">
        <v>1.8410655182952044E-2</v>
      </c>
      <c r="AD161" s="560">
        <v>1.0380158099864523</v>
      </c>
      <c r="AE161" s="560">
        <v>3.212121577159701E-2</v>
      </c>
      <c r="AF161" s="560">
        <v>1.8312563028848525E-2</v>
      </c>
      <c r="AG161" s="628">
        <v>5.8678816899780722E-3</v>
      </c>
      <c r="AH161" s="560">
        <v>1.5155178345951589E-2</v>
      </c>
      <c r="AI161" s="560">
        <v>2.1313678804108744E-2</v>
      </c>
      <c r="AJ161" s="560">
        <v>7.644806200729045E-3</v>
      </c>
      <c r="AK161" s="560">
        <v>1.4152566294466153E-2</v>
      </c>
      <c r="AL161" s="628">
        <v>3.1175958918305626E-2</v>
      </c>
      <c r="AM161" s="560">
        <v>6.5843088540355546E-3</v>
      </c>
      <c r="AN161" s="629">
        <v>2.0101971953407544E-2</v>
      </c>
    </row>
    <row r="162" spans="2:40" ht="13" customHeight="1">
      <c r="B162" s="624" t="s">
        <v>105</v>
      </c>
      <c r="C162" s="630" t="s">
        <v>495</v>
      </c>
      <c r="D162" s="560">
        <v>4.383712925777869E-2</v>
      </c>
      <c r="E162" s="560">
        <v>0.17788832312079114</v>
      </c>
      <c r="F162" s="560">
        <v>2.8143168616544312E-2</v>
      </c>
      <c r="G162" s="560">
        <v>2.698253961811178E-2</v>
      </c>
      <c r="H162" s="560">
        <v>4.4487937319215277E-2</v>
      </c>
      <c r="I162" s="627">
        <v>1.5104100931678075E-2</v>
      </c>
      <c r="J162" s="560">
        <v>8.9070180723261894E-2</v>
      </c>
      <c r="K162" s="560">
        <v>1.6568539142660342E-2</v>
      </c>
      <c r="L162" s="560">
        <v>4.6835617103350921E-2</v>
      </c>
      <c r="M162" s="628">
        <v>4.602215730419152E-2</v>
      </c>
      <c r="N162" s="560">
        <v>2.1890844447109755E-2</v>
      </c>
      <c r="O162" s="560">
        <v>2.6690975006821584E-2</v>
      </c>
      <c r="P162" s="560">
        <v>2.0547901179095961E-2</v>
      </c>
      <c r="Q162" s="560">
        <v>1.9157082219084499E-2</v>
      </c>
      <c r="R162" s="560">
        <v>2.049220078663817E-2</v>
      </c>
      <c r="S162" s="627">
        <v>1.6441781731223817E-2</v>
      </c>
      <c r="T162" s="560">
        <v>1.9932148748966164E-2</v>
      </c>
      <c r="U162" s="560">
        <v>2.2072542618617772E-2</v>
      </c>
      <c r="V162" s="560">
        <v>1.6048252297952759E-2</v>
      </c>
      <c r="W162" s="628">
        <v>0.11388761061645306</v>
      </c>
      <c r="X162" s="560">
        <v>3.7776826142322313E-2</v>
      </c>
      <c r="Y162" s="560">
        <v>2.1287341389702927E-2</v>
      </c>
      <c r="Z162" s="560">
        <v>2.7536109831946064E-2</v>
      </c>
      <c r="AA162" s="560">
        <v>8.0668269640325752E-2</v>
      </c>
      <c r="AB162" s="560">
        <v>3.0873860062935413E-2</v>
      </c>
      <c r="AC162" s="627">
        <v>2.6797910975246034E-2</v>
      </c>
      <c r="AD162" s="560">
        <v>3.5946549013478493E-3</v>
      </c>
      <c r="AE162" s="560">
        <v>1.0471383819491442</v>
      </c>
      <c r="AF162" s="560">
        <v>1.8480720728291183E-2</v>
      </c>
      <c r="AG162" s="628">
        <v>2.9384914401675066E-2</v>
      </c>
      <c r="AH162" s="560">
        <v>2.5835397954901994E-2</v>
      </c>
      <c r="AI162" s="560">
        <v>1.6096294135565618E-2</v>
      </c>
      <c r="AJ162" s="560">
        <v>1.2426735421401471E-2</v>
      </c>
      <c r="AK162" s="560">
        <v>1.1585794111636767E-2</v>
      </c>
      <c r="AL162" s="628">
        <v>2.5530830404225997E-2</v>
      </c>
      <c r="AM162" s="560">
        <v>5.9881672662935335E-2</v>
      </c>
      <c r="AN162" s="629">
        <v>3.9909736431275461E-2</v>
      </c>
    </row>
    <row r="163" spans="2:40" ht="13" customHeight="1">
      <c r="B163" s="624" t="s">
        <v>106</v>
      </c>
      <c r="C163" s="630" t="s">
        <v>405</v>
      </c>
      <c r="D163" s="560">
        <v>2.4560754696195623E-3</v>
      </c>
      <c r="E163" s="560">
        <v>6.0829937304143645E-3</v>
      </c>
      <c r="F163" s="560">
        <v>3.0737545224322656E-3</v>
      </c>
      <c r="G163" s="560">
        <v>3.0756929363086652E-3</v>
      </c>
      <c r="H163" s="560">
        <v>3.7506688327059385E-3</v>
      </c>
      <c r="I163" s="627">
        <v>4.876649839276547E-3</v>
      </c>
      <c r="J163" s="560">
        <v>4.285959997058688E-3</v>
      </c>
      <c r="K163" s="560">
        <v>2.6869630712875372E-3</v>
      </c>
      <c r="L163" s="560">
        <v>4.2974993026902771E-3</v>
      </c>
      <c r="M163" s="628">
        <v>3.652096284696892E-3</v>
      </c>
      <c r="N163" s="560">
        <v>1.6972775661843282E-3</v>
      </c>
      <c r="O163" s="560">
        <v>4.1267142948057381E-3</v>
      </c>
      <c r="P163" s="560">
        <v>4.7927827233008556E-3</v>
      </c>
      <c r="Q163" s="560">
        <v>6.6449205533628307E-3</v>
      </c>
      <c r="R163" s="560">
        <v>3.7934993745477458E-3</v>
      </c>
      <c r="S163" s="627">
        <v>4.0773250629520669E-3</v>
      </c>
      <c r="T163" s="560">
        <v>4.4578713653620145E-3</v>
      </c>
      <c r="U163" s="560">
        <v>1.6124993966263906E-2</v>
      </c>
      <c r="V163" s="560">
        <v>1.8713474956798218E-3</v>
      </c>
      <c r="W163" s="628">
        <v>4.6732273264220919E-3</v>
      </c>
      <c r="X163" s="560">
        <v>5.4134623522833665E-3</v>
      </c>
      <c r="Y163" s="560">
        <v>8.439156475516971E-3</v>
      </c>
      <c r="Z163" s="560">
        <v>2.1498501714367187E-2</v>
      </c>
      <c r="AA163" s="560">
        <v>7.9790568115018952E-3</v>
      </c>
      <c r="AB163" s="560">
        <v>1.7713407535761058E-2</v>
      </c>
      <c r="AC163" s="627">
        <v>2.2830500901613076E-2</v>
      </c>
      <c r="AD163" s="560">
        <v>2.2225510402411729E-3</v>
      </c>
      <c r="AE163" s="560">
        <v>6.3195855499467079E-3</v>
      </c>
      <c r="AF163" s="560">
        <v>1.0983780060815616</v>
      </c>
      <c r="AG163" s="628">
        <v>1.3358622130189256E-2</v>
      </c>
      <c r="AH163" s="560">
        <v>1.8247934786618111E-2</v>
      </c>
      <c r="AI163" s="560">
        <v>6.9990429101522127E-3</v>
      </c>
      <c r="AJ163" s="560">
        <v>1.0555295311920563E-2</v>
      </c>
      <c r="AK163" s="560">
        <v>1.1976427051274326E-2</v>
      </c>
      <c r="AL163" s="628">
        <v>1.2881914815957482E-2</v>
      </c>
      <c r="AM163" s="560">
        <v>2.866504193858184E-3</v>
      </c>
      <c r="AN163" s="629">
        <v>1.8766034228432579E-2</v>
      </c>
    </row>
    <row r="164" spans="2:40" ht="13" customHeight="1">
      <c r="B164" s="637" t="s">
        <v>107</v>
      </c>
      <c r="C164" s="638" t="s">
        <v>59</v>
      </c>
      <c r="D164" s="586">
        <v>2.9060866969368411E-4</v>
      </c>
      <c r="E164" s="586">
        <v>5.2400273985728251E-4</v>
      </c>
      <c r="F164" s="586">
        <v>1.5586658400247415E-4</v>
      </c>
      <c r="G164" s="586">
        <v>1.438617882571591E-4</v>
      </c>
      <c r="H164" s="586">
        <v>1.635853415481824E-4</v>
      </c>
      <c r="I164" s="640">
        <v>5.4404059942469665E-5</v>
      </c>
      <c r="J164" s="586">
        <v>1.3371864152856197E-3</v>
      </c>
      <c r="K164" s="586">
        <v>1.0403223050886868E-4</v>
      </c>
      <c r="L164" s="586">
        <v>2.7786583537493478E-4</v>
      </c>
      <c r="M164" s="641">
        <v>6.2273373198351589E-4</v>
      </c>
      <c r="N164" s="586">
        <v>2.6832790900681167E-4</v>
      </c>
      <c r="O164" s="586">
        <v>2.7874900656603044E-4</v>
      </c>
      <c r="P164" s="586">
        <v>3.925630821208421E-4</v>
      </c>
      <c r="Q164" s="586">
        <v>3.0853137472692979E-4</v>
      </c>
      <c r="R164" s="586">
        <v>1.2465915186029702E-4</v>
      </c>
      <c r="S164" s="640">
        <v>5.9729025423397332E-5</v>
      </c>
      <c r="T164" s="586">
        <v>1.1635153081347234E-4</v>
      </c>
      <c r="U164" s="586">
        <v>8.4580859813411827E-5</v>
      </c>
      <c r="V164" s="586">
        <v>5.9141129078256793E-5</v>
      </c>
      <c r="W164" s="641">
        <v>1.443522183764958E-4</v>
      </c>
      <c r="X164" s="586">
        <v>6.5688962967104785E-4</v>
      </c>
      <c r="Y164" s="586">
        <v>1.7963722865275685E-4</v>
      </c>
      <c r="Z164" s="586">
        <v>4.471360643756791E-4</v>
      </c>
      <c r="AA164" s="586">
        <v>4.8856007023831416E-4</v>
      </c>
      <c r="AB164" s="586">
        <v>1.6986612943643018E-4</v>
      </c>
      <c r="AC164" s="640">
        <v>4.3436600193136549E-4</v>
      </c>
      <c r="AD164" s="586">
        <v>1.1698892664253515E-4</v>
      </c>
      <c r="AE164" s="586">
        <v>1.5657821608494355E-4</v>
      </c>
      <c r="AF164" s="586">
        <v>2.662607938327917E-4</v>
      </c>
      <c r="AG164" s="641">
        <v>1.0000593968909042</v>
      </c>
      <c r="AH164" s="586">
        <v>2.6927980322779632E-4</v>
      </c>
      <c r="AI164" s="586">
        <v>1.6136454949987911E-4</v>
      </c>
      <c r="AJ164" s="586">
        <v>2.1249295642648364E-4</v>
      </c>
      <c r="AK164" s="586">
        <v>1.8246560316132387E-4</v>
      </c>
      <c r="AL164" s="641">
        <v>1.8835705894198725E-4</v>
      </c>
      <c r="AM164" s="586">
        <v>7.0234353637058282E-5</v>
      </c>
      <c r="AN164" s="642">
        <v>8.9041420164271606E-2</v>
      </c>
    </row>
    <row r="165" spans="2:40" ht="13" customHeight="1">
      <c r="B165" s="624" t="s">
        <v>108</v>
      </c>
      <c r="C165" s="630" t="s">
        <v>496</v>
      </c>
      <c r="D165" s="560">
        <v>7.8111990877480678E-5</v>
      </c>
      <c r="E165" s="560">
        <v>8.8918746166918947E-4</v>
      </c>
      <c r="F165" s="560">
        <v>2.2541342626451145E-4</v>
      </c>
      <c r="G165" s="560">
        <v>6.8615108691235665E-5</v>
      </c>
      <c r="H165" s="560">
        <v>1.7089803442108513E-4</v>
      </c>
      <c r="I165" s="627">
        <v>2.2165355619456945E-4</v>
      </c>
      <c r="J165" s="560">
        <v>1.4081975480513661E-4</v>
      </c>
      <c r="K165" s="560">
        <v>1.7889550242860538E-4</v>
      </c>
      <c r="L165" s="560">
        <v>4.8976031702242134E-4</v>
      </c>
      <c r="M165" s="628">
        <v>5.0546703111909494E-4</v>
      </c>
      <c r="N165" s="560">
        <v>8.7589178256536286E-5</v>
      </c>
      <c r="O165" s="560">
        <v>4.0192166784912617E-4</v>
      </c>
      <c r="P165" s="560">
        <v>9.0170626409317078E-4</v>
      </c>
      <c r="Q165" s="560">
        <v>4.6668777385250749E-4</v>
      </c>
      <c r="R165" s="560">
        <v>3.4653204526881738E-4</v>
      </c>
      <c r="S165" s="627">
        <v>1.3679363998795951E-3</v>
      </c>
      <c r="T165" s="560">
        <v>1.9102146799272663E-3</v>
      </c>
      <c r="U165" s="560">
        <v>5.6045976616439193E-4</v>
      </c>
      <c r="V165" s="560">
        <v>2.2750423724814234E-4</v>
      </c>
      <c r="W165" s="628">
        <v>1.7844955573403351E-4</v>
      </c>
      <c r="X165" s="560">
        <v>2.4254615871222948E-4</v>
      </c>
      <c r="Y165" s="560">
        <v>8.9718026892622322E-4</v>
      </c>
      <c r="Z165" s="560">
        <v>2.6840759254124759E-4</v>
      </c>
      <c r="AA165" s="560">
        <v>4.1624771318558704E-4</v>
      </c>
      <c r="AB165" s="560">
        <v>2.9590336529295818E-4</v>
      </c>
      <c r="AC165" s="627">
        <v>3.1179815623663887E-4</v>
      </c>
      <c r="AD165" s="560">
        <v>3.0867731441284603E-5</v>
      </c>
      <c r="AE165" s="560">
        <v>7.3283377437348624E-4</v>
      </c>
      <c r="AF165" s="560">
        <v>4.8339357769019318E-3</v>
      </c>
      <c r="AG165" s="628">
        <v>1.9457529394000835E-4</v>
      </c>
      <c r="AH165" s="560">
        <v>1.0001370647592502</v>
      </c>
      <c r="AI165" s="560">
        <v>1.5187620326376818E-4</v>
      </c>
      <c r="AJ165" s="560">
        <v>6.805273267816768E-5</v>
      </c>
      <c r="AK165" s="560">
        <v>4.1926713717624082E-4</v>
      </c>
      <c r="AL165" s="628">
        <v>4.2492012630405897E-4</v>
      </c>
      <c r="AM165" s="560">
        <v>9.8664603772994033E-5</v>
      </c>
      <c r="AN165" s="629">
        <v>1.8308650448779491E-3</v>
      </c>
    </row>
    <row r="166" spans="2:40" ht="13" customHeight="1">
      <c r="B166" s="624" t="s">
        <v>109</v>
      </c>
      <c r="C166" s="630" t="s">
        <v>497</v>
      </c>
      <c r="D166" s="560">
        <v>4.7453186210364505E-5</v>
      </c>
      <c r="E166" s="560">
        <v>1.8695714549906046E-4</v>
      </c>
      <c r="F166" s="560">
        <v>3.1688355577277609E-5</v>
      </c>
      <c r="G166" s="560">
        <v>3.1483867061551955E-5</v>
      </c>
      <c r="H166" s="560">
        <v>4.9422719559870234E-5</v>
      </c>
      <c r="I166" s="627">
        <v>2.2901427230099608E-5</v>
      </c>
      <c r="J166" s="560">
        <v>9.4819388463502659E-5</v>
      </c>
      <c r="K166" s="560">
        <v>1.968512209322369E-5</v>
      </c>
      <c r="L166" s="560">
        <v>5.1820080976689962E-5</v>
      </c>
      <c r="M166" s="628">
        <v>5.0565636666349247E-5</v>
      </c>
      <c r="N166" s="560">
        <v>2.439784757970565E-5</v>
      </c>
      <c r="O166" s="560">
        <v>3.1116736970899974E-5</v>
      </c>
      <c r="P166" s="560">
        <v>2.5167240111563531E-5</v>
      </c>
      <c r="Q166" s="560">
        <v>2.4636972970253495E-5</v>
      </c>
      <c r="R166" s="560">
        <v>2.4587402247375007E-5</v>
      </c>
      <c r="S166" s="627">
        <v>2.0666711699221009E-5</v>
      </c>
      <c r="T166" s="560">
        <v>2.4446880434944754E-5</v>
      </c>
      <c r="U166" s="560">
        <v>3.1776598006051913E-5</v>
      </c>
      <c r="V166" s="560">
        <v>1.8306450337995607E-5</v>
      </c>
      <c r="W166" s="628">
        <v>1.2015573162513067E-4</v>
      </c>
      <c r="X166" s="560">
        <v>4.3941529793508521E-5</v>
      </c>
      <c r="Y166" s="560">
        <v>2.9497901795822732E-5</v>
      </c>
      <c r="Z166" s="560">
        <v>1.4787603584952871E-4</v>
      </c>
      <c r="AA166" s="560">
        <v>9.048403884941847E-5</v>
      </c>
      <c r="AB166" s="560">
        <v>6.2029118821197319E-5</v>
      </c>
      <c r="AC166" s="627">
        <v>1.4021318980814908E-4</v>
      </c>
      <c r="AD166" s="560">
        <v>1.5617629395015462E-5</v>
      </c>
      <c r="AE166" s="560">
        <v>1.0596870575530035E-3</v>
      </c>
      <c r="AF166" s="560">
        <v>5.3479947216836937E-4</v>
      </c>
      <c r="AG166" s="628">
        <v>5.399809473939994E-5</v>
      </c>
      <c r="AH166" s="560">
        <v>5.4470802811752377E-5</v>
      </c>
      <c r="AI166" s="560">
        <v>1.0137667072348575</v>
      </c>
      <c r="AJ166" s="560">
        <v>1.9079530904440559E-5</v>
      </c>
      <c r="AK166" s="560">
        <v>3.2795346748188519E-5</v>
      </c>
      <c r="AL166" s="628">
        <v>2.2667595303951771E-4</v>
      </c>
      <c r="AM166" s="560">
        <v>6.4729673762633247E-5</v>
      </c>
      <c r="AN166" s="629">
        <v>1.5658489644661575E-4</v>
      </c>
    </row>
    <row r="167" spans="2:40" ht="13" customHeight="1">
      <c r="B167" s="624" t="s">
        <v>110</v>
      </c>
      <c r="C167" s="630" t="s">
        <v>531</v>
      </c>
      <c r="D167" s="560">
        <v>1.9776526989235322E-3</v>
      </c>
      <c r="E167" s="560">
        <v>2.741212459174437E-3</v>
      </c>
      <c r="F167" s="560">
        <v>1.1924747443691809E-3</v>
      </c>
      <c r="G167" s="560">
        <v>9.8167767169565941E-4</v>
      </c>
      <c r="H167" s="560">
        <v>8.2748476472144727E-4</v>
      </c>
      <c r="I167" s="627">
        <v>9.0174828397582285E-4</v>
      </c>
      <c r="J167" s="560">
        <v>1.0058121033333458E-3</v>
      </c>
      <c r="K167" s="560">
        <v>6.338482190302204E-4</v>
      </c>
      <c r="L167" s="560">
        <v>7.4304236178799254E-4</v>
      </c>
      <c r="M167" s="628">
        <v>6.0208439565405435E-4</v>
      </c>
      <c r="N167" s="560">
        <v>1.0750944229738994E-3</v>
      </c>
      <c r="O167" s="560">
        <v>4.3411323226891739E-4</v>
      </c>
      <c r="P167" s="560">
        <v>1.6704100546426545E-3</v>
      </c>
      <c r="Q167" s="560">
        <v>8.6738345502118989E-4</v>
      </c>
      <c r="R167" s="560">
        <v>6.0041202790476241E-4</v>
      </c>
      <c r="S167" s="627">
        <v>5.5658850231329437E-4</v>
      </c>
      <c r="T167" s="560">
        <v>4.451008607998552E-4</v>
      </c>
      <c r="U167" s="560">
        <v>2.1667578531262477E-4</v>
      </c>
      <c r="V167" s="560">
        <v>1.963764157118511E-4</v>
      </c>
      <c r="W167" s="628">
        <v>1.3358133711706514E-3</v>
      </c>
      <c r="X167" s="560">
        <v>1.1403948779177555E-3</v>
      </c>
      <c r="Y167" s="560">
        <v>3.1524215501983334E-3</v>
      </c>
      <c r="Z167" s="560">
        <v>6.9947101880487635E-3</v>
      </c>
      <c r="AA167" s="560">
        <v>2.9213758029691004E-3</v>
      </c>
      <c r="AB167" s="560">
        <v>8.6551706590346129E-4</v>
      </c>
      <c r="AC167" s="627">
        <v>3.2709440325394564E-3</v>
      </c>
      <c r="AD167" s="560">
        <v>3.4293729600451091E-4</v>
      </c>
      <c r="AE167" s="560">
        <v>1.8780695496097041E-3</v>
      </c>
      <c r="AF167" s="560">
        <v>1.5452624382766651E-3</v>
      </c>
      <c r="AG167" s="628">
        <v>3.4524765970031989E-4</v>
      </c>
      <c r="AH167" s="560">
        <v>3.1737463712929975E-3</v>
      </c>
      <c r="AI167" s="560">
        <v>1.3251263727394411E-3</v>
      </c>
      <c r="AJ167" s="560">
        <v>1.0001099829976321</v>
      </c>
      <c r="AK167" s="560">
        <v>1.8283904894486449E-3</v>
      </c>
      <c r="AL167" s="628">
        <v>4.4639401343166928E-3</v>
      </c>
      <c r="AM167" s="560">
        <v>3.2738336917008067E-4</v>
      </c>
      <c r="AN167" s="629">
        <v>5.1957529949840328E-4</v>
      </c>
    </row>
    <row r="168" spans="2:40" ht="13" customHeight="1">
      <c r="B168" s="624" t="s">
        <v>422</v>
      </c>
      <c r="C168" s="630" t="s">
        <v>498</v>
      </c>
      <c r="D168" s="560">
        <v>2.8308423418442426E-2</v>
      </c>
      <c r="E168" s="560">
        <v>3.9612751796184557E-2</v>
      </c>
      <c r="F168" s="560">
        <v>2.9317641659709251E-2</v>
      </c>
      <c r="G168" s="560">
        <v>2.1508501302910658E-2</v>
      </c>
      <c r="H168" s="560">
        <v>2.8205961060870789E-2</v>
      </c>
      <c r="I168" s="627">
        <v>2.6849327189836764E-2</v>
      </c>
      <c r="J168" s="560">
        <v>3.9263131479985572E-2</v>
      </c>
      <c r="K168" s="560">
        <v>2.7952046742064095E-2</v>
      </c>
      <c r="L168" s="560">
        <v>3.8128708696729637E-2</v>
      </c>
      <c r="M168" s="628">
        <v>2.1660022348601614E-2</v>
      </c>
      <c r="N168" s="560">
        <v>1.5529314131295302E-2</v>
      </c>
      <c r="O168" s="560">
        <v>2.4334660065483411E-2</v>
      </c>
      <c r="P168" s="560">
        <v>3.5823352130384484E-2</v>
      </c>
      <c r="Q168" s="560">
        <v>3.3166154255941535E-2</v>
      </c>
      <c r="R168" s="560">
        <v>2.5391345167779876E-2</v>
      </c>
      <c r="S168" s="627">
        <v>3.5764240779276847E-2</v>
      </c>
      <c r="T168" s="560">
        <v>3.3134749041545855E-2</v>
      </c>
      <c r="U168" s="560">
        <v>2.946288887962116E-2</v>
      </c>
      <c r="V168" s="560">
        <v>2.0197064068548567E-2</v>
      </c>
      <c r="W168" s="628">
        <v>4.2296461955003369E-2</v>
      </c>
      <c r="X168" s="560">
        <v>6.1690947734940604E-2</v>
      </c>
      <c r="Y168" s="560">
        <v>0.10211974122010065</v>
      </c>
      <c r="Z168" s="560">
        <v>0.1126636667346593</v>
      </c>
      <c r="AA168" s="560">
        <v>5.9873096235563965E-2</v>
      </c>
      <c r="AB168" s="560">
        <v>4.6983640588410841E-2</v>
      </c>
      <c r="AC168" s="627">
        <v>6.3657492060119183E-2</v>
      </c>
      <c r="AD168" s="560">
        <v>1.2664185557561942E-2</v>
      </c>
      <c r="AE168" s="560">
        <v>8.9353532576469594E-2</v>
      </c>
      <c r="AF168" s="560">
        <v>8.4957743382188131E-2</v>
      </c>
      <c r="AG168" s="628">
        <v>5.3590212121433847E-2</v>
      </c>
      <c r="AH168" s="560">
        <v>6.0315276555638259E-2</v>
      </c>
      <c r="AI168" s="560">
        <v>3.0828627364033984E-2</v>
      </c>
      <c r="AJ168" s="560">
        <v>1.8244432824865996E-2</v>
      </c>
      <c r="AK168" s="560">
        <v>1.0658561389030088</v>
      </c>
      <c r="AL168" s="628">
        <v>2.6723932730886198E-2</v>
      </c>
      <c r="AM168" s="560">
        <v>1.4223500331086094E-2</v>
      </c>
      <c r="AN168" s="629">
        <v>2.6428049736658583E-2</v>
      </c>
    </row>
    <row r="169" spans="2:40" ht="13" customHeight="1">
      <c r="B169" s="624" t="s">
        <v>423</v>
      </c>
      <c r="C169" s="630" t="s">
        <v>499</v>
      </c>
      <c r="D169" s="560">
        <v>1.2085668636809543E-3</v>
      </c>
      <c r="E169" s="560">
        <v>1.8262102917643508E-4</v>
      </c>
      <c r="F169" s="560">
        <v>3.228207253458431E-4</v>
      </c>
      <c r="G169" s="560">
        <v>1.5901133005597617E-4</v>
      </c>
      <c r="H169" s="560">
        <v>1.5766362274299505E-4</v>
      </c>
      <c r="I169" s="627">
        <v>1.7058801749994184E-4</v>
      </c>
      <c r="J169" s="560">
        <v>1.5459712071728087E-4</v>
      </c>
      <c r="K169" s="560">
        <v>1.4310484847702428E-4</v>
      </c>
      <c r="L169" s="560">
        <v>5.1135461302617778E-4</v>
      </c>
      <c r="M169" s="628">
        <v>1.046224455501885E-4</v>
      </c>
      <c r="N169" s="560">
        <v>7.4141450464674453E-5</v>
      </c>
      <c r="O169" s="560">
        <v>1.1158790097108008E-4</v>
      </c>
      <c r="P169" s="560">
        <v>1.6960059476666008E-4</v>
      </c>
      <c r="Q169" s="560">
        <v>1.8613595807556458E-4</v>
      </c>
      <c r="R169" s="560">
        <v>1.6671190059883837E-4</v>
      </c>
      <c r="S169" s="627">
        <v>3.7328953600323503E-4</v>
      </c>
      <c r="T169" s="560">
        <v>2.9622781572660647E-4</v>
      </c>
      <c r="U169" s="560">
        <v>1.2603218784530126E-4</v>
      </c>
      <c r="V169" s="560">
        <v>1.1270771843117688E-4</v>
      </c>
      <c r="W169" s="628">
        <v>2.9346240671259343E-4</v>
      </c>
      <c r="X169" s="560">
        <v>4.0161625289653654E-4</v>
      </c>
      <c r="Y169" s="560">
        <v>3.1392434622630992E-4</v>
      </c>
      <c r="Z169" s="560">
        <v>6.4962880910387534E-4</v>
      </c>
      <c r="AA169" s="560">
        <v>2.3203907643229538E-4</v>
      </c>
      <c r="AB169" s="560">
        <v>5.6242435186959602E-4</v>
      </c>
      <c r="AC169" s="627">
        <v>3.7672362082039144E-4</v>
      </c>
      <c r="AD169" s="560">
        <v>5.2119431395052183E-4</v>
      </c>
      <c r="AE169" s="560">
        <v>6.3599820969143525E-4</v>
      </c>
      <c r="AF169" s="560">
        <v>3.8043952115097116E-3</v>
      </c>
      <c r="AG169" s="628">
        <v>4.5964746345876441E-4</v>
      </c>
      <c r="AH169" s="560">
        <v>7.5477372163775484E-3</v>
      </c>
      <c r="AI169" s="560">
        <v>1.7964780644081933E-2</v>
      </c>
      <c r="AJ169" s="560">
        <v>7.3721116228496226E-4</v>
      </c>
      <c r="AK169" s="560">
        <v>1.0521637222294144E-3</v>
      </c>
      <c r="AL169" s="628">
        <v>1.0126640038252492</v>
      </c>
      <c r="AM169" s="560">
        <v>1.2299804094669539E-4</v>
      </c>
      <c r="AN169" s="629">
        <v>2.5790607833433743E-3</v>
      </c>
    </row>
    <row r="170" spans="2:40" ht="13" customHeight="1">
      <c r="B170" s="631" t="s">
        <v>424</v>
      </c>
      <c r="C170" s="632" t="s">
        <v>66</v>
      </c>
      <c r="D170" s="576">
        <v>5.2673444129070239E-4</v>
      </c>
      <c r="E170" s="576">
        <v>1.9749031850284592E-3</v>
      </c>
      <c r="F170" s="576">
        <v>8.0965497040309754E-4</v>
      </c>
      <c r="G170" s="576">
        <v>1.0803235743314247E-3</v>
      </c>
      <c r="H170" s="576">
        <v>1.1953112576094914E-3</v>
      </c>
      <c r="I170" s="634">
        <v>6.773848267483518E-4</v>
      </c>
      <c r="J170" s="576">
        <v>7.1097213333687619E-4</v>
      </c>
      <c r="K170" s="576">
        <v>3.2222164900716163E-4</v>
      </c>
      <c r="L170" s="576">
        <v>1.7115186633679363E-3</v>
      </c>
      <c r="M170" s="635">
        <v>5.6540313956073961E-4</v>
      </c>
      <c r="N170" s="576">
        <v>4.601354678373938E-4</v>
      </c>
      <c r="O170" s="576">
        <v>7.8880184622283855E-4</v>
      </c>
      <c r="P170" s="576">
        <v>1.3106719707100508E-3</v>
      </c>
      <c r="Q170" s="576">
        <v>1.37270901216847E-3</v>
      </c>
      <c r="R170" s="576">
        <v>7.7093726497140481E-4</v>
      </c>
      <c r="S170" s="634">
        <v>3.0384087979867989E-3</v>
      </c>
      <c r="T170" s="576">
        <v>1.242341866780056E-3</v>
      </c>
      <c r="U170" s="576">
        <v>1.3248925702360236E-3</v>
      </c>
      <c r="V170" s="576">
        <v>4.791875509893131E-4</v>
      </c>
      <c r="W170" s="635">
        <v>1.6743790425334892E-3</v>
      </c>
      <c r="X170" s="576">
        <v>1.1636912673888072E-3</v>
      </c>
      <c r="Y170" s="576">
        <v>4.5051050850256145E-4</v>
      </c>
      <c r="Z170" s="576">
        <v>1.6528632843611296E-3</v>
      </c>
      <c r="AA170" s="576">
        <v>4.2160210890023267E-3</v>
      </c>
      <c r="AB170" s="576">
        <v>2.0599171956703164E-3</v>
      </c>
      <c r="AC170" s="634">
        <v>3.2740995577645602E-3</v>
      </c>
      <c r="AD170" s="576">
        <v>4.0064016262122856E-4</v>
      </c>
      <c r="AE170" s="576">
        <v>2.4941042998700958E-3</v>
      </c>
      <c r="AF170" s="576">
        <v>2.8253120912301263E-3</v>
      </c>
      <c r="AG170" s="635">
        <v>3.1771666015612508E-3</v>
      </c>
      <c r="AH170" s="576">
        <v>4.7583034880410106E-3</v>
      </c>
      <c r="AI170" s="576">
        <v>2.6577603742812149E-3</v>
      </c>
      <c r="AJ170" s="576">
        <v>1.7959626120114171E-3</v>
      </c>
      <c r="AK170" s="576">
        <v>1.5455524828075445E-3</v>
      </c>
      <c r="AL170" s="635">
        <v>1.7436096670731588E-3</v>
      </c>
      <c r="AM170" s="576">
        <v>1.0005447189304324</v>
      </c>
      <c r="AN170" s="636">
        <v>6.9891269880533076E-4</v>
      </c>
    </row>
    <row r="171" spans="2:40" ht="13" customHeight="1" thickBot="1">
      <c r="B171" s="650" t="s">
        <v>425</v>
      </c>
      <c r="C171" s="651" t="s">
        <v>67</v>
      </c>
      <c r="D171" s="653">
        <v>3.2654539085667836E-3</v>
      </c>
      <c r="E171" s="653">
        <v>5.8880101435729972E-3</v>
      </c>
      <c r="F171" s="653">
        <v>1.7514107424335176E-3</v>
      </c>
      <c r="G171" s="653">
        <v>1.6165176326394951E-3</v>
      </c>
      <c r="H171" s="653">
        <v>1.8381433475670116E-3</v>
      </c>
      <c r="I171" s="654">
        <v>6.1131675929797691E-4</v>
      </c>
      <c r="J171" s="653">
        <v>1.5025431315863223E-2</v>
      </c>
      <c r="K171" s="653">
        <v>1.1689687513114441E-3</v>
      </c>
      <c r="L171" s="653">
        <v>3.1222677531907612E-3</v>
      </c>
      <c r="M171" s="655">
        <v>6.997410989993417E-3</v>
      </c>
      <c r="N171" s="653">
        <v>3.0150938723452971E-3</v>
      </c>
      <c r="O171" s="653">
        <v>3.1321915962094051E-3</v>
      </c>
      <c r="P171" s="653">
        <v>4.4110750454269291E-3</v>
      </c>
      <c r="Q171" s="653">
        <v>3.4668442086723886E-3</v>
      </c>
      <c r="R171" s="653">
        <v>1.4007452534361678E-3</v>
      </c>
      <c r="S171" s="654">
        <v>6.7115127614500252E-4</v>
      </c>
      <c r="T171" s="653">
        <v>1.3073958236106925E-3</v>
      </c>
      <c r="U171" s="653">
        <v>9.5040144383430787E-4</v>
      </c>
      <c r="V171" s="653">
        <v>6.6454531899962619E-4</v>
      </c>
      <c r="W171" s="655">
        <v>1.6220284006140187E-3</v>
      </c>
      <c r="X171" s="653">
        <v>7.3812072123219559E-3</v>
      </c>
      <c r="Y171" s="653">
        <v>2.0185120115189686E-3</v>
      </c>
      <c r="Z171" s="653">
        <v>5.0242899174885256E-3</v>
      </c>
      <c r="AA171" s="653">
        <v>5.4897549774098773E-3</v>
      </c>
      <c r="AB171" s="653">
        <v>1.9087180602215784E-3</v>
      </c>
      <c r="AC171" s="654">
        <v>4.8807978105070661E-3</v>
      </c>
      <c r="AD171" s="653">
        <v>1.3145579867475019E-3</v>
      </c>
      <c r="AE171" s="653">
        <v>1.7594070687909197E-3</v>
      </c>
      <c r="AF171" s="653">
        <v>2.991866522206101E-3</v>
      </c>
      <c r="AG171" s="655">
        <v>6.6741921280012251E-4</v>
      </c>
      <c r="AH171" s="653">
        <v>3.0257899286870878E-3</v>
      </c>
      <c r="AI171" s="653">
        <v>1.8131891915816108E-3</v>
      </c>
      <c r="AJ171" s="653">
        <v>2.3876987422197771E-3</v>
      </c>
      <c r="AK171" s="653">
        <v>2.0502933296868884E-3</v>
      </c>
      <c r="AL171" s="655">
        <v>2.1164932724704044E-3</v>
      </c>
      <c r="AM171" s="653">
        <v>7.8919546633463055E-4</v>
      </c>
      <c r="AN171" s="656">
        <v>1.0005229844183039</v>
      </c>
    </row>
    <row r="172" spans="2:40" ht="13" customHeight="1"/>
    <row r="173" spans="2:40" ht="13" customHeight="1"/>
    <row r="174" spans="2:40" ht="13">
      <c r="D174" s="1105" t="s">
        <v>258</v>
      </c>
      <c r="E174" s="1105"/>
      <c r="F174" s="1105"/>
      <c r="J174" s="1149"/>
      <c r="K174" s="1149"/>
      <c r="L174" s="1149"/>
    </row>
    <row r="175" spans="2:40" s="53" customFormat="1" ht="13">
      <c r="B175" s="214" t="s">
        <v>372</v>
      </c>
    </row>
    <row r="176" spans="2:40" s="53" customFormat="1" ht="13"/>
    <row r="177" spans="2:17" s="53" customFormat="1" ht="13">
      <c r="B177" s="53" t="s">
        <v>548</v>
      </c>
    </row>
    <row r="178" spans="2:17" s="53" customFormat="1" ht="13.5" thickBot="1">
      <c r="B178" s="54"/>
      <c r="C178" s="55"/>
      <c r="D178" s="55"/>
      <c r="E178" s="55"/>
      <c r="F178" s="55"/>
      <c r="G178" s="55"/>
      <c r="H178" s="55"/>
      <c r="K178" s="1141"/>
      <c r="L178" s="1141"/>
      <c r="M178" s="1141"/>
      <c r="N178" s="1141"/>
      <c r="O178" s="1141"/>
      <c r="P178" s="1141"/>
      <c r="Q178" s="1141"/>
    </row>
    <row r="179" spans="2:17" s="56" customFormat="1" ht="13.5" customHeight="1">
      <c r="C179" s="1153"/>
      <c r="D179" s="1157" t="s">
        <v>543</v>
      </c>
      <c r="E179" s="1145" t="s">
        <v>544</v>
      </c>
      <c r="F179" s="1145" t="s">
        <v>545</v>
      </c>
      <c r="G179" s="1145" t="s">
        <v>546</v>
      </c>
      <c r="H179" s="1145" t="s">
        <v>547</v>
      </c>
      <c r="I179" s="1150" t="s">
        <v>259</v>
      </c>
      <c r="K179" s="1141"/>
      <c r="L179" s="1141"/>
      <c r="M179" s="1141"/>
      <c r="N179" s="1141"/>
      <c r="O179" s="1141"/>
      <c r="P179" s="1141"/>
      <c r="Q179" s="1141"/>
    </row>
    <row r="180" spans="2:17" s="56" customFormat="1" ht="13">
      <c r="C180" s="1154"/>
      <c r="D180" s="1158"/>
      <c r="E180" s="1146"/>
      <c r="F180" s="1146"/>
      <c r="G180" s="1146"/>
      <c r="H180" s="1146"/>
      <c r="I180" s="1151"/>
    </row>
    <row r="181" spans="2:17" s="57" customFormat="1" ht="13.5" thickBot="1">
      <c r="C181" s="1155"/>
      <c r="D181" s="1159"/>
      <c r="E181" s="1147"/>
      <c r="F181" s="1147"/>
      <c r="G181" s="1147"/>
      <c r="H181" s="1147"/>
      <c r="I181" s="1152"/>
    </row>
    <row r="182" spans="2:17" s="53" customFormat="1" ht="13">
      <c r="C182" s="660" t="s">
        <v>432</v>
      </c>
      <c r="D182" s="661">
        <v>650905</v>
      </c>
      <c r="E182" s="662">
        <v>662768</v>
      </c>
      <c r="F182" s="662">
        <v>630658</v>
      </c>
      <c r="G182" s="662">
        <v>580811</v>
      </c>
      <c r="H182" s="663">
        <v>665240</v>
      </c>
      <c r="I182" s="664"/>
    </row>
    <row r="183" spans="2:17" s="53" customFormat="1" ht="13">
      <c r="C183" s="665" t="s">
        <v>433</v>
      </c>
      <c r="D183" s="666">
        <v>307997</v>
      </c>
      <c r="E183" s="667">
        <v>314238</v>
      </c>
      <c r="F183" s="667">
        <v>337800</v>
      </c>
      <c r="G183" s="667">
        <v>322841</v>
      </c>
      <c r="H183" s="668">
        <v>334838</v>
      </c>
      <c r="I183" s="669"/>
    </row>
    <row r="184" spans="2:17" s="53" customFormat="1" ht="13.5" thickBot="1">
      <c r="C184" s="670" t="s">
        <v>434</v>
      </c>
      <c r="D184" s="671">
        <f>+D183/D182</f>
        <v>0.4731827225171108</v>
      </c>
      <c r="E184" s="672">
        <f>+E183/E182</f>
        <v>0.47412971054728048</v>
      </c>
      <c r="F184" s="673">
        <f>+F183/F182</f>
        <v>0.53563103932717893</v>
      </c>
      <c r="G184" s="674">
        <f>+G183/G182</f>
        <v>0.55584518888244194</v>
      </c>
      <c r="H184" s="674">
        <f>+H183/H182</f>
        <v>0.50333413504900482</v>
      </c>
      <c r="I184" s="675">
        <f>AVERAGE(D184:H184)</f>
        <v>0.5084245592646035</v>
      </c>
    </row>
    <row r="185" spans="2:17" s="53" customFormat="1" ht="13">
      <c r="C185" s="244" t="s">
        <v>435</v>
      </c>
      <c r="L185" s="1105" t="s">
        <v>258</v>
      </c>
      <c r="M185" s="1105"/>
      <c r="N185" s="1105"/>
    </row>
    <row r="186" spans="2:17" s="53" customFormat="1" ht="13">
      <c r="C186" s="1092" t="s">
        <v>436</v>
      </c>
      <c r="D186" s="1092"/>
      <c r="E186" s="1092"/>
      <c r="F186" s="1092"/>
      <c r="G186" s="1092"/>
      <c r="H186" s="1092"/>
      <c r="I186" s="1092"/>
    </row>
    <row r="187" spans="2:17" ht="12" customHeight="1">
      <c r="C187" s="1092"/>
      <c r="D187" s="1092"/>
      <c r="E187" s="1092"/>
      <c r="F187" s="1092"/>
      <c r="G187" s="1092"/>
      <c r="H187" s="1092"/>
      <c r="I187" s="1092"/>
      <c r="J187" s="797"/>
      <c r="K187" s="797"/>
    </row>
    <row r="188" spans="2:17" ht="11.25" customHeight="1">
      <c r="C188" s="676"/>
      <c r="D188" s="676"/>
      <c r="E188" s="676"/>
      <c r="F188" s="676"/>
      <c r="G188" s="676"/>
      <c r="H188" s="676"/>
      <c r="I188" s="676"/>
      <c r="J188" s="676"/>
      <c r="K188" s="676"/>
    </row>
    <row r="189" spans="2:17" ht="12">
      <c r="C189" s="659"/>
      <c r="D189" s="659"/>
      <c r="E189" s="659"/>
      <c r="F189" s="659"/>
      <c r="G189" s="659"/>
      <c r="H189" s="659"/>
      <c r="I189" s="659"/>
      <c r="J189" s="659"/>
      <c r="K189" s="659"/>
    </row>
    <row r="192" spans="2:17" ht="13.5" thickBot="1">
      <c r="B192" s="677" t="s">
        <v>437</v>
      </c>
      <c r="C192" s="677"/>
      <c r="M192" s="50" t="s">
        <v>438</v>
      </c>
    </row>
    <row r="193" spans="2:16" ht="12" customHeight="1">
      <c r="B193" s="1174"/>
      <c r="C193" s="1175"/>
      <c r="D193" s="678"/>
      <c r="E193" s="679"/>
      <c r="F193" s="680"/>
      <c r="G193" s="681"/>
      <c r="H193" s="679"/>
      <c r="I193" s="679"/>
      <c r="J193" s="679"/>
      <c r="K193" s="679"/>
      <c r="L193" s="679"/>
      <c r="M193" s="679"/>
      <c r="N193" s="1180" t="s">
        <v>21</v>
      </c>
      <c r="O193" s="1184" t="s">
        <v>439</v>
      </c>
      <c r="P193" s="1186" t="s">
        <v>440</v>
      </c>
    </row>
    <row r="194" spans="2:16" ht="12" customHeight="1">
      <c r="B194" s="1176"/>
      <c r="C194" s="1177"/>
      <c r="D194" s="682" t="s">
        <v>441</v>
      </c>
      <c r="E194" s="683" t="s">
        <v>442</v>
      </c>
      <c r="F194" s="684" t="s">
        <v>443</v>
      </c>
      <c r="G194" s="1173" t="s">
        <v>444</v>
      </c>
      <c r="H194" s="683"/>
      <c r="I194" s="683"/>
      <c r="J194" s="683"/>
      <c r="K194" s="683"/>
      <c r="L194" s="683"/>
      <c r="M194" s="683"/>
      <c r="N194" s="1181"/>
      <c r="O194" s="1185"/>
      <c r="P194" s="1187"/>
    </row>
    <row r="195" spans="2:16" ht="12">
      <c r="B195" s="1176"/>
      <c r="C195" s="1177"/>
      <c r="D195" s="682"/>
      <c r="E195" s="683"/>
      <c r="F195" s="684"/>
      <c r="G195" s="1173"/>
      <c r="H195" s="685" t="s">
        <v>445</v>
      </c>
      <c r="I195" s="686" t="s">
        <v>446</v>
      </c>
      <c r="J195" s="687"/>
      <c r="K195" s="687"/>
      <c r="L195" s="687"/>
      <c r="M195" s="687"/>
      <c r="N195" s="1181"/>
      <c r="O195" s="1185"/>
      <c r="P195" s="1187"/>
    </row>
    <row r="196" spans="2:16" ht="12">
      <c r="B196" s="1176"/>
      <c r="C196" s="1177"/>
      <c r="D196" s="811"/>
      <c r="E196" s="683"/>
      <c r="F196" s="684"/>
      <c r="G196" s="691"/>
      <c r="H196" s="692"/>
      <c r="I196" s="684"/>
      <c r="J196" s="686" t="s">
        <v>22</v>
      </c>
      <c r="K196" s="812"/>
      <c r="L196" s="813"/>
      <c r="M196" s="688" t="s">
        <v>23</v>
      </c>
      <c r="N196" s="1181"/>
      <c r="O196" s="1185"/>
      <c r="P196" s="1187"/>
    </row>
    <row r="197" spans="2:16" ht="12">
      <c r="B197" s="1176"/>
      <c r="C197" s="1177"/>
      <c r="D197" s="814"/>
      <c r="E197" s="684"/>
      <c r="F197" s="684"/>
      <c r="G197" s="691"/>
      <c r="H197" s="692"/>
      <c r="I197" s="684"/>
      <c r="J197" s="815"/>
      <c r="K197" s="1182" t="s">
        <v>512</v>
      </c>
      <c r="L197" s="1182" t="s">
        <v>513</v>
      </c>
      <c r="M197" s="683"/>
      <c r="N197" s="796"/>
      <c r="O197" s="794"/>
      <c r="P197" s="795"/>
    </row>
    <row r="198" spans="2:16" ht="12.5" thickBot="1">
      <c r="B198" s="1178"/>
      <c r="C198" s="1179"/>
      <c r="D198" s="689" t="s">
        <v>514</v>
      </c>
      <c r="E198" s="690" t="s">
        <v>515</v>
      </c>
      <c r="F198" s="684" t="s">
        <v>516</v>
      </c>
      <c r="G198" s="691" t="s">
        <v>517</v>
      </c>
      <c r="H198" s="692" t="s">
        <v>518</v>
      </c>
      <c r="I198" s="684" t="s">
        <v>519</v>
      </c>
      <c r="J198" s="684" t="s">
        <v>520</v>
      </c>
      <c r="K198" s="1183"/>
      <c r="L198" s="1183"/>
      <c r="M198" s="683" t="s">
        <v>521</v>
      </c>
      <c r="N198" s="693" t="s">
        <v>522</v>
      </c>
      <c r="O198" s="694" t="s">
        <v>523</v>
      </c>
      <c r="P198" s="695" t="s">
        <v>524</v>
      </c>
    </row>
    <row r="199" spans="2:16" ht="12">
      <c r="B199" s="329" t="s">
        <v>78</v>
      </c>
      <c r="C199" s="696" t="s">
        <v>533</v>
      </c>
      <c r="D199" s="697">
        <v>20596</v>
      </c>
      <c r="E199" s="698">
        <v>8617</v>
      </c>
      <c r="F199" s="698">
        <v>4789</v>
      </c>
      <c r="G199" s="698">
        <v>7190</v>
      </c>
      <c r="H199" s="698">
        <v>1794</v>
      </c>
      <c r="I199" s="698">
        <v>5396</v>
      </c>
      <c r="J199" s="698">
        <v>3832</v>
      </c>
      <c r="K199" s="838">
        <v>1751</v>
      </c>
      <c r="L199" s="697">
        <v>2081</v>
      </c>
      <c r="M199" s="697">
        <v>1564</v>
      </c>
      <c r="N199" s="699">
        <v>73869</v>
      </c>
      <c r="O199" s="700">
        <f t="shared" ref="O199:O229" si="5">+D199/N199</f>
        <v>0.27881790737657203</v>
      </c>
      <c r="P199" s="701">
        <f t="shared" ref="P199:P229" si="6">+G199/N199</f>
        <v>9.7334470481528115E-2</v>
      </c>
    </row>
    <row r="200" spans="2:16" ht="12">
      <c r="B200" s="333" t="s">
        <v>79</v>
      </c>
      <c r="C200" s="702" t="s">
        <v>26</v>
      </c>
      <c r="D200" s="703">
        <v>136</v>
      </c>
      <c r="E200" s="704">
        <v>0</v>
      </c>
      <c r="F200" s="704">
        <v>0</v>
      </c>
      <c r="G200" s="704">
        <v>136</v>
      </c>
      <c r="H200" s="704">
        <v>22</v>
      </c>
      <c r="I200" s="704">
        <v>114</v>
      </c>
      <c r="J200" s="704">
        <v>113</v>
      </c>
      <c r="K200" s="839">
        <v>57</v>
      </c>
      <c r="L200" s="703">
        <v>56</v>
      </c>
      <c r="M200" s="703">
        <v>1</v>
      </c>
      <c r="N200" s="699">
        <v>2193</v>
      </c>
      <c r="O200" s="700">
        <f t="shared" si="5"/>
        <v>6.2015503875968991E-2</v>
      </c>
      <c r="P200" s="701">
        <f t="shared" si="6"/>
        <v>6.2015503875968991E-2</v>
      </c>
    </row>
    <row r="201" spans="2:16" ht="12">
      <c r="B201" s="333" t="s">
        <v>80</v>
      </c>
      <c r="C201" s="702" t="s">
        <v>404</v>
      </c>
      <c r="D201" s="703">
        <v>12293</v>
      </c>
      <c r="E201" s="704">
        <v>247</v>
      </c>
      <c r="F201" s="704">
        <v>129</v>
      </c>
      <c r="G201" s="704">
        <v>11917</v>
      </c>
      <c r="H201" s="704">
        <v>528</v>
      </c>
      <c r="I201" s="704">
        <v>11389</v>
      </c>
      <c r="J201" s="704">
        <v>11194</v>
      </c>
      <c r="K201" s="839">
        <v>4679</v>
      </c>
      <c r="L201" s="703">
        <v>6515</v>
      </c>
      <c r="M201" s="703">
        <v>195</v>
      </c>
      <c r="N201" s="699">
        <v>474208</v>
      </c>
      <c r="O201" s="700">
        <f t="shared" si="5"/>
        <v>2.5923223564343074E-2</v>
      </c>
      <c r="P201" s="701">
        <f t="shared" si="6"/>
        <v>2.5130322558877118E-2</v>
      </c>
    </row>
    <row r="202" spans="2:16" ht="12">
      <c r="B202" s="333" t="s">
        <v>81</v>
      </c>
      <c r="C202" s="705" t="s">
        <v>29</v>
      </c>
      <c r="D202" s="703">
        <v>8760</v>
      </c>
      <c r="E202" s="704">
        <v>432</v>
      </c>
      <c r="F202" s="704">
        <v>161</v>
      </c>
      <c r="G202" s="704">
        <v>8167</v>
      </c>
      <c r="H202" s="704">
        <v>565</v>
      </c>
      <c r="I202" s="704">
        <v>7602</v>
      </c>
      <c r="J202" s="704">
        <v>7521</v>
      </c>
      <c r="K202" s="839">
        <v>5317</v>
      </c>
      <c r="L202" s="703">
        <v>2204</v>
      </c>
      <c r="M202" s="703">
        <v>81</v>
      </c>
      <c r="N202" s="699">
        <v>133224</v>
      </c>
      <c r="O202" s="700">
        <f t="shared" si="5"/>
        <v>6.5753918212934609E-2</v>
      </c>
      <c r="P202" s="701">
        <f t="shared" si="6"/>
        <v>6.1302768269981385E-2</v>
      </c>
    </row>
    <row r="203" spans="2:16" ht="12">
      <c r="B203" s="333" t="s">
        <v>82</v>
      </c>
      <c r="C203" s="705" t="s">
        <v>487</v>
      </c>
      <c r="D203" s="703">
        <v>7127</v>
      </c>
      <c r="E203" s="704">
        <v>381</v>
      </c>
      <c r="F203" s="704">
        <v>124</v>
      </c>
      <c r="G203" s="704">
        <v>6622</v>
      </c>
      <c r="H203" s="704">
        <v>428</v>
      </c>
      <c r="I203" s="704">
        <v>6194</v>
      </c>
      <c r="J203" s="704">
        <v>6140</v>
      </c>
      <c r="K203" s="839">
        <v>4758</v>
      </c>
      <c r="L203" s="703">
        <v>1382</v>
      </c>
      <c r="M203" s="703">
        <v>54</v>
      </c>
      <c r="N203" s="699">
        <v>202617</v>
      </c>
      <c r="O203" s="700">
        <f t="shared" si="5"/>
        <v>3.5174738546123969E-2</v>
      </c>
      <c r="P203" s="701">
        <f t="shared" si="6"/>
        <v>3.2682351431518576E-2</v>
      </c>
    </row>
    <row r="204" spans="2:16" ht="12">
      <c r="B204" s="333" t="s">
        <v>83</v>
      </c>
      <c r="C204" s="705" t="s">
        <v>32</v>
      </c>
      <c r="D204" s="703">
        <v>9135</v>
      </c>
      <c r="E204" s="704">
        <v>16</v>
      </c>
      <c r="F204" s="704">
        <v>16</v>
      </c>
      <c r="G204" s="704">
        <v>9103</v>
      </c>
      <c r="H204" s="704">
        <v>199</v>
      </c>
      <c r="I204" s="704">
        <v>8904</v>
      </c>
      <c r="J204" s="704">
        <v>8871</v>
      </c>
      <c r="K204" s="839">
        <v>6874</v>
      </c>
      <c r="L204" s="703">
        <v>1997</v>
      </c>
      <c r="M204" s="703">
        <v>33</v>
      </c>
      <c r="N204" s="699">
        <v>1016571</v>
      </c>
      <c r="O204" s="700">
        <f t="shared" si="5"/>
        <v>8.9860914781161368E-3</v>
      </c>
      <c r="P204" s="701">
        <f t="shared" si="6"/>
        <v>8.9546131062168809E-3</v>
      </c>
    </row>
    <row r="205" spans="2:16" ht="12">
      <c r="B205" s="333" t="s">
        <v>84</v>
      </c>
      <c r="C205" s="702" t="s">
        <v>488</v>
      </c>
      <c r="D205" s="703">
        <v>217</v>
      </c>
      <c r="E205" s="704">
        <v>0</v>
      </c>
      <c r="F205" s="704">
        <v>0</v>
      </c>
      <c r="G205" s="704">
        <v>217</v>
      </c>
      <c r="H205" s="704">
        <v>12</v>
      </c>
      <c r="I205" s="704">
        <v>205</v>
      </c>
      <c r="J205" s="704">
        <v>205</v>
      </c>
      <c r="K205" s="839">
        <v>159</v>
      </c>
      <c r="L205" s="703">
        <v>46</v>
      </c>
      <c r="M205" s="703">
        <v>0</v>
      </c>
      <c r="N205" s="699">
        <v>5765</v>
      </c>
      <c r="O205" s="700">
        <f t="shared" si="5"/>
        <v>3.7640936686903728E-2</v>
      </c>
      <c r="P205" s="701">
        <f t="shared" si="6"/>
        <v>3.7640936686903728E-2</v>
      </c>
    </row>
    <row r="206" spans="2:16" ht="12">
      <c r="B206" s="333" t="s">
        <v>85</v>
      </c>
      <c r="C206" s="702" t="s">
        <v>534</v>
      </c>
      <c r="D206" s="703">
        <v>19019</v>
      </c>
      <c r="E206" s="704">
        <v>141</v>
      </c>
      <c r="F206" s="704">
        <v>29</v>
      </c>
      <c r="G206" s="704">
        <v>18849</v>
      </c>
      <c r="H206" s="704">
        <v>346</v>
      </c>
      <c r="I206" s="704">
        <v>18503</v>
      </c>
      <c r="J206" s="704">
        <v>18482</v>
      </c>
      <c r="K206" s="839">
        <v>14321</v>
      </c>
      <c r="L206" s="703">
        <v>4161</v>
      </c>
      <c r="M206" s="703">
        <v>21</v>
      </c>
      <c r="N206" s="699">
        <v>685010</v>
      </c>
      <c r="O206" s="700">
        <f t="shared" si="5"/>
        <v>2.7764558181632384E-2</v>
      </c>
      <c r="P206" s="701">
        <f t="shared" si="6"/>
        <v>2.7516386622093107E-2</v>
      </c>
    </row>
    <row r="207" spans="2:16" ht="12">
      <c r="B207" s="333" t="s">
        <v>86</v>
      </c>
      <c r="C207" s="702" t="s">
        <v>489</v>
      </c>
      <c r="D207" s="703">
        <v>9862</v>
      </c>
      <c r="E207" s="704">
        <v>190</v>
      </c>
      <c r="F207" s="704">
        <v>76</v>
      </c>
      <c r="G207" s="704">
        <v>9596</v>
      </c>
      <c r="H207" s="704">
        <v>406</v>
      </c>
      <c r="I207" s="704">
        <v>9190</v>
      </c>
      <c r="J207" s="704">
        <v>9070</v>
      </c>
      <c r="K207" s="839">
        <v>7028</v>
      </c>
      <c r="L207" s="703">
        <v>2042</v>
      </c>
      <c r="M207" s="703">
        <v>120</v>
      </c>
      <c r="N207" s="699">
        <v>283415</v>
      </c>
      <c r="O207" s="700">
        <f t="shared" si="5"/>
        <v>3.4797029091614771E-2</v>
      </c>
      <c r="P207" s="701">
        <f t="shared" si="6"/>
        <v>3.3858476086304538E-2</v>
      </c>
    </row>
    <row r="208" spans="2:16" ht="12">
      <c r="B208" s="333" t="s">
        <v>87</v>
      </c>
      <c r="C208" s="702" t="s">
        <v>36</v>
      </c>
      <c r="D208" s="703">
        <v>2038</v>
      </c>
      <c r="E208" s="704">
        <v>33</v>
      </c>
      <c r="F208" s="704">
        <v>6</v>
      </c>
      <c r="G208" s="704">
        <v>1999</v>
      </c>
      <c r="H208" s="704">
        <v>59</v>
      </c>
      <c r="I208" s="704">
        <v>1940</v>
      </c>
      <c r="J208" s="704">
        <v>1940</v>
      </c>
      <c r="K208" s="839">
        <v>1503</v>
      </c>
      <c r="L208" s="703">
        <v>437</v>
      </c>
      <c r="M208" s="703">
        <v>0</v>
      </c>
      <c r="N208" s="699">
        <v>88605</v>
      </c>
      <c r="O208" s="700">
        <f t="shared" si="5"/>
        <v>2.3000959313808477E-2</v>
      </c>
      <c r="P208" s="701">
        <f t="shared" si="6"/>
        <v>2.2560803566390158E-2</v>
      </c>
    </row>
    <row r="209" spans="2:16" ht="12">
      <c r="B209" s="333" t="s">
        <v>88</v>
      </c>
      <c r="C209" s="702" t="s">
        <v>38</v>
      </c>
      <c r="D209" s="703">
        <v>2347</v>
      </c>
      <c r="E209" s="704">
        <v>22</v>
      </c>
      <c r="F209" s="704">
        <v>0</v>
      </c>
      <c r="G209" s="704">
        <v>2325</v>
      </c>
      <c r="H209" s="704">
        <v>47</v>
      </c>
      <c r="I209" s="704">
        <v>2278</v>
      </c>
      <c r="J209" s="704">
        <v>2270</v>
      </c>
      <c r="K209" s="839">
        <v>1759</v>
      </c>
      <c r="L209" s="703">
        <v>511</v>
      </c>
      <c r="M209" s="703">
        <v>8</v>
      </c>
      <c r="N209" s="699">
        <v>216369</v>
      </c>
      <c r="O209" s="700">
        <f t="shared" si="5"/>
        <v>1.0847210090170034E-2</v>
      </c>
      <c r="P209" s="701">
        <f t="shared" si="6"/>
        <v>1.0745531938493962E-2</v>
      </c>
    </row>
    <row r="210" spans="2:16" ht="12">
      <c r="B210" s="333" t="s">
        <v>89</v>
      </c>
      <c r="C210" s="702" t="s">
        <v>40</v>
      </c>
      <c r="D210" s="703">
        <v>11765</v>
      </c>
      <c r="E210" s="704">
        <v>319</v>
      </c>
      <c r="F210" s="704">
        <v>71</v>
      </c>
      <c r="G210" s="704">
        <v>11375</v>
      </c>
      <c r="H210" s="704">
        <v>800</v>
      </c>
      <c r="I210" s="704">
        <v>10575</v>
      </c>
      <c r="J210" s="704">
        <v>10538</v>
      </c>
      <c r="K210" s="839">
        <v>7856</v>
      </c>
      <c r="L210" s="703">
        <v>2682</v>
      </c>
      <c r="M210" s="703">
        <v>37</v>
      </c>
      <c r="N210" s="699">
        <v>355007</v>
      </c>
      <c r="O210" s="700">
        <f t="shared" si="5"/>
        <v>3.3140191601855738E-2</v>
      </c>
      <c r="P210" s="701">
        <f t="shared" si="6"/>
        <v>3.2041621714501402E-2</v>
      </c>
    </row>
    <row r="211" spans="2:16" ht="12">
      <c r="B211" s="333" t="s">
        <v>90</v>
      </c>
      <c r="C211" s="702" t="s">
        <v>490</v>
      </c>
      <c r="D211" s="703">
        <v>13092</v>
      </c>
      <c r="E211" s="704">
        <v>132</v>
      </c>
      <c r="F211" s="704">
        <v>21</v>
      </c>
      <c r="G211" s="704">
        <v>12939</v>
      </c>
      <c r="H211" s="704">
        <v>369</v>
      </c>
      <c r="I211" s="704">
        <v>12570</v>
      </c>
      <c r="J211" s="704">
        <v>12533</v>
      </c>
      <c r="K211" s="839">
        <v>9701</v>
      </c>
      <c r="L211" s="703">
        <v>2832</v>
      </c>
      <c r="M211" s="703">
        <v>37</v>
      </c>
      <c r="N211" s="699">
        <v>839147</v>
      </c>
      <c r="O211" s="700">
        <f t="shared" si="5"/>
        <v>1.5601557295682401E-2</v>
      </c>
      <c r="P211" s="701">
        <f t="shared" si="6"/>
        <v>1.5419229288789688E-2</v>
      </c>
    </row>
    <row r="212" spans="2:16" ht="12">
      <c r="B212" s="333" t="s">
        <v>91</v>
      </c>
      <c r="C212" s="702" t="s">
        <v>491</v>
      </c>
      <c r="D212" s="703">
        <v>12979</v>
      </c>
      <c r="E212" s="704">
        <v>162</v>
      </c>
      <c r="F212" s="704">
        <v>28</v>
      </c>
      <c r="G212" s="704">
        <v>12789</v>
      </c>
      <c r="H212" s="704">
        <v>685</v>
      </c>
      <c r="I212" s="704">
        <v>12104</v>
      </c>
      <c r="J212" s="704">
        <v>12059</v>
      </c>
      <c r="K212" s="839">
        <v>9334</v>
      </c>
      <c r="L212" s="703">
        <v>2725</v>
      </c>
      <c r="M212" s="703">
        <v>45</v>
      </c>
      <c r="N212" s="699">
        <v>596128</v>
      </c>
      <c r="O212" s="700">
        <f t="shared" si="5"/>
        <v>2.1772169735358848E-2</v>
      </c>
      <c r="P212" s="701">
        <f t="shared" si="6"/>
        <v>2.1453446239733748E-2</v>
      </c>
    </row>
    <row r="213" spans="2:16" ht="12">
      <c r="B213" s="333" t="s">
        <v>92</v>
      </c>
      <c r="C213" s="702" t="s">
        <v>492</v>
      </c>
      <c r="D213" s="703">
        <v>4682</v>
      </c>
      <c r="E213" s="704">
        <v>22</v>
      </c>
      <c r="F213" s="704">
        <v>13</v>
      </c>
      <c r="G213" s="704">
        <v>4647</v>
      </c>
      <c r="H213" s="704">
        <v>123</v>
      </c>
      <c r="I213" s="704">
        <v>4524</v>
      </c>
      <c r="J213" s="704">
        <v>4518</v>
      </c>
      <c r="K213" s="839">
        <v>3497</v>
      </c>
      <c r="L213" s="703">
        <v>1021</v>
      </c>
      <c r="M213" s="703">
        <v>6</v>
      </c>
      <c r="N213" s="699">
        <v>201730</v>
      </c>
      <c r="O213" s="700">
        <f t="shared" si="5"/>
        <v>2.3209240073365389E-2</v>
      </c>
      <c r="P213" s="701">
        <f t="shared" si="6"/>
        <v>2.3035740841719131E-2</v>
      </c>
    </row>
    <row r="214" spans="2:16" ht="12">
      <c r="B214" s="333" t="s">
        <v>93</v>
      </c>
      <c r="C214" s="702" t="s">
        <v>260</v>
      </c>
      <c r="D214" s="703">
        <v>16118</v>
      </c>
      <c r="E214" s="704">
        <v>82</v>
      </c>
      <c r="F214" s="704">
        <v>16</v>
      </c>
      <c r="G214" s="704">
        <v>16020</v>
      </c>
      <c r="H214" s="704">
        <v>152</v>
      </c>
      <c r="I214" s="704">
        <v>15868</v>
      </c>
      <c r="J214" s="704">
        <v>15858</v>
      </c>
      <c r="K214" s="839">
        <v>12274</v>
      </c>
      <c r="L214" s="703">
        <v>3584</v>
      </c>
      <c r="M214" s="703">
        <v>10</v>
      </c>
      <c r="N214" s="699">
        <v>330777</v>
      </c>
      <c r="O214" s="700">
        <f t="shared" si="5"/>
        <v>4.8727692675125535E-2</v>
      </c>
      <c r="P214" s="701">
        <f t="shared" si="6"/>
        <v>4.8431420564307673E-2</v>
      </c>
    </row>
    <row r="215" spans="2:16" ht="12">
      <c r="B215" s="333" t="s">
        <v>94</v>
      </c>
      <c r="C215" s="702" t="s">
        <v>76</v>
      </c>
      <c r="D215" s="703">
        <v>16471</v>
      </c>
      <c r="E215" s="704">
        <v>114</v>
      </c>
      <c r="F215" s="704">
        <v>36</v>
      </c>
      <c r="G215" s="704">
        <v>16321</v>
      </c>
      <c r="H215" s="704">
        <v>370</v>
      </c>
      <c r="I215" s="704">
        <v>15951</v>
      </c>
      <c r="J215" s="704">
        <v>15738</v>
      </c>
      <c r="K215" s="839">
        <v>12182</v>
      </c>
      <c r="L215" s="703">
        <v>3556</v>
      </c>
      <c r="M215" s="703">
        <v>213</v>
      </c>
      <c r="N215" s="699">
        <v>760744</v>
      </c>
      <c r="O215" s="700">
        <f t="shared" si="5"/>
        <v>2.16511730621602E-2</v>
      </c>
      <c r="P215" s="701">
        <f t="shared" si="6"/>
        <v>2.1453997665443304E-2</v>
      </c>
    </row>
    <row r="216" spans="2:16" ht="12">
      <c r="B216" s="333" t="s">
        <v>95</v>
      </c>
      <c r="C216" s="702" t="s">
        <v>535</v>
      </c>
      <c r="D216" s="703">
        <v>1555</v>
      </c>
      <c r="E216" s="704">
        <v>16</v>
      </c>
      <c r="F216" s="704">
        <v>0</v>
      </c>
      <c r="G216" s="704">
        <v>1539</v>
      </c>
      <c r="H216" s="704">
        <v>17</v>
      </c>
      <c r="I216" s="704">
        <v>1522</v>
      </c>
      <c r="J216" s="704">
        <v>1519</v>
      </c>
      <c r="K216" s="839">
        <v>1175</v>
      </c>
      <c r="L216" s="703">
        <v>344</v>
      </c>
      <c r="M216" s="703">
        <v>3</v>
      </c>
      <c r="N216" s="699">
        <v>40889</v>
      </c>
      <c r="O216" s="700">
        <f t="shared" si="5"/>
        <v>3.8029787962532709E-2</v>
      </c>
      <c r="P216" s="701">
        <f t="shared" si="6"/>
        <v>3.7638484678030763E-2</v>
      </c>
    </row>
    <row r="217" spans="2:16" ht="12">
      <c r="B217" s="333" t="s">
        <v>96</v>
      </c>
      <c r="C217" s="702" t="s">
        <v>77</v>
      </c>
      <c r="D217" s="703">
        <v>13469</v>
      </c>
      <c r="E217" s="704">
        <v>69</v>
      </c>
      <c r="F217" s="704">
        <v>15</v>
      </c>
      <c r="G217" s="704">
        <v>13385</v>
      </c>
      <c r="H217" s="704">
        <v>194</v>
      </c>
      <c r="I217" s="704">
        <v>13191</v>
      </c>
      <c r="J217" s="704">
        <v>12855</v>
      </c>
      <c r="K217" s="839">
        <v>9950</v>
      </c>
      <c r="L217" s="703">
        <v>2905</v>
      </c>
      <c r="M217" s="703">
        <v>336</v>
      </c>
      <c r="N217" s="699">
        <v>1020423</v>
      </c>
      <c r="O217" s="700">
        <f t="shared" si="5"/>
        <v>1.3199428080315712E-2</v>
      </c>
      <c r="P217" s="701">
        <f t="shared" si="6"/>
        <v>1.311710927723111E-2</v>
      </c>
    </row>
    <row r="218" spans="2:16" ht="12">
      <c r="B218" s="333" t="s">
        <v>97</v>
      </c>
      <c r="C218" s="702" t="s">
        <v>46</v>
      </c>
      <c r="D218" s="703">
        <v>10763</v>
      </c>
      <c r="E218" s="704">
        <v>707</v>
      </c>
      <c r="F218" s="704">
        <v>218</v>
      </c>
      <c r="G218" s="704">
        <v>9838</v>
      </c>
      <c r="H218" s="704">
        <v>835</v>
      </c>
      <c r="I218" s="704">
        <v>9003</v>
      </c>
      <c r="J218" s="704">
        <v>8919</v>
      </c>
      <c r="K218" s="839">
        <v>6919</v>
      </c>
      <c r="L218" s="703">
        <v>2000</v>
      </c>
      <c r="M218" s="703">
        <v>84</v>
      </c>
      <c r="N218" s="699">
        <v>145817</v>
      </c>
      <c r="O218" s="700">
        <f t="shared" si="5"/>
        <v>7.3811695481322478E-2</v>
      </c>
      <c r="P218" s="701">
        <f t="shared" si="6"/>
        <v>6.7468127858891627E-2</v>
      </c>
    </row>
    <row r="219" spans="2:16" ht="12">
      <c r="B219" s="333" t="s">
        <v>98</v>
      </c>
      <c r="C219" s="702" t="s">
        <v>48</v>
      </c>
      <c r="D219" s="703">
        <v>35208</v>
      </c>
      <c r="E219" s="704">
        <v>5451</v>
      </c>
      <c r="F219" s="704">
        <v>1261</v>
      </c>
      <c r="G219" s="704">
        <v>28496</v>
      </c>
      <c r="H219" s="704">
        <v>5785</v>
      </c>
      <c r="I219" s="704">
        <v>22711</v>
      </c>
      <c r="J219" s="704">
        <v>21721</v>
      </c>
      <c r="K219" s="839">
        <v>18319</v>
      </c>
      <c r="L219" s="703">
        <v>3402</v>
      </c>
      <c r="M219" s="703">
        <v>990</v>
      </c>
      <c r="N219" s="699">
        <v>582708</v>
      </c>
      <c r="O219" s="700">
        <f t="shared" si="5"/>
        <v>6.0421343108383617E-2</v>
      </c>
      <c r="P219" s="701">
        <f t="shared" si="6"/>
        <v>4.890270941878265E-2</v>
      </c>
    </row>
    <row r="220" spans="2:16" ht="12">
      <c r="B220" s="333" t="s">
        <v>99</v>
      </c>
      <c r="C220" s="702" t="s">
        <v>493</v>
      </c>
      <c r="D220" s="703">
        <v>824</v>
      </c>
      <c r="E220" s="704">
        <v>0</v>
      </c>
      <c r="F220" s="704">
        <v>0</v>
      </c>
      <c r="G220" s="704">
        <v>824</v>
      </c>
      <c r="H220" s="704">
        <v>68</v>
      </c>
      <c r="I220" s="704">
        <v>756</v>
      </c>
      <c r="J220" s="704">
        <v>749</v>
      </c>
      <c r="K220" s="839">
        <v>590</v>
      </c>
      <c r="L220" s="703">
        <v>159</v>
      </c>
      <c r="M220" s="703">
        <v>7</v>
      </c>
      <c r="N220" s="699">
        <v>121531</v>
      </c>
      <c r="O220" s="700">
        <f t="shared" si="5"/>
        <v>6.7801630859616064E-3</v>
      </c>
      <c r="P220" s="701">
        <f t="shared" si="6"/>
        <v>6.7801630859616064E-3</v>
      </c>
    </row>
    <row r="221" spans="2:16" ht="12">
      <c r="B221" s="333" t="s">
        <v>100</v>
      </c>
      <c r="C221" s="702" t="s">
        <v>265</v>
      </c>
      <c r="D221" s="703">
        <v>1275</v>
      </c>
      <c r="E221" s="704">
        <v>0</v>
      </c>
      <c r="F221" s="704">
        <v>0</v>
      </c>
      <c r="G221" s="704">
        <v>1275</v>
      </c>
      <c r="H221" s="704">
        <v>7</v>
      </c>
      <c r="I221" s="704">
        <v>1268</v>
      </c>
      <c r="J221" s="704">
        <v>1266</v>
      </c>
      <c r="K221" s="839">
        <v>994</v>
      </c>
      <c r="L221" s="703">
        <v>272</v>
      </c>
      <c r="M221" s="703">
        <v>2</v>
      </c>
      <c r="N221" s="699">
        <v>58497</v>
      </c>
      <c r="O221" s="700">
        <f t="shared" si="5"/>
        <v>2.1795989537925022E-2</v>
      </c>
      <c r="P221" s="701">
        <f t="shared" si="6"/>
        <v>2.1795989537925022E-2</v>
      </c>
    </row>
    <row r="222" spans="2:16" ht="12">
      <c r="B222" s="333" t="s">
        <v>101</v>
      </c>
      <c r="C222" s="702" t="s">
        <v>266</v>
      </c>
      <c r="D222" s="703">
        <v>3357</v>
      </c>
      <c r="E222" s="704">
        <v>60</v>
      </c>
      <c r="F222" s="704">
        <v>13</v>
      </c>
      <c r="G222" s="704">
        <v>3284</v>
      </c>
      <c r="H222" s="704">
        <v>355</v>
      </c>
      <c r="I222" s="704">
        <v>2929</v>
      </c>
      <c r="J222" s="704">
        <v>2818</v>
      </c>
      <c r="K222" s="839">
        <v>1112</v>
      </c>
      <c r="L222" s="703">
        <v>1706</v>
      </c>
      <c r="M222" s="703">
        <v>111</v>
      </c>
      <c r="N222" s="699">
        <v>72532</v>
      </c>
      <c r="O222" s="700">
        <f t="shared" si="5"/>
        <v>4.6283019908454202E-2</v>
      </c>
      <c r="P222" s="701">
        <f t="shared" si="6"/>
        <v>4.5276567583962937E-2</v>
      </c>
    </row>
    <row r="223" spans="2:16" ht="12">
      <c r="B223" s="333" t="s">
        <v>102</v>
      </c>
      <c r="C223" s="702" t="s">
        <v>52</v>
      </c>
      <c r="D223" s="703">
        <v>98360</v>
      </c>
      <c r="E223" s="704">
        <v>5249</v>
      </c>
      <c r="F223" s="704">
        <v>2007</v>
      </c>
      <c r="G223" s="704">
        <v>91104</v>
      </c>
      <c r="H223" s="704">
        <v>5699</v>
      </c>
      <c r="I223" s="704">
        <v>85405</v>
      </c>
      <c r="J223" s="704">
        <v>81283</v>
      </c>
      <c r="K223" s="839">
        <v>34693</v>
      </c>
      <c r="L223" s="703">
        <v>46590</v>
      </c>
      <c r="M223" s="703">
        <v>4122</v>
      </c>
      <c r="N223" s="699">
        <v>636400</v>
      </c>
      <c r="O223" s="700">
        <f t="shared" si="5"/>
        <v>0.15455688246385921</v>
      </c>
      <c r="P223" s="701">
        <f t="shared" si="6"/>
        <v>0.14315524827152734</v>
      </c>
    </row>
    <row r="224" spans="2:16" ht="12">
      <c r="B224" s="333" t="s">
        <v>103</v>
      </c>
      <c r="C224" s="702" t="s">
        <v>494</v>
      </c>
      <c r="D224" s="703">
        <v>15814</v>
      </c>
      <c r="E224" s="704">
        <v>72</v>
      </c>
      <c r="F224" s="704">
        <v>19</v>
      </c>
      <c r="G224" s="704">
        <v>15723</v>
      </c>
      <c r="H224" s="704">
        <v>490</v>
      </c>
      <c r="I224" s="704">
        <v>15233</v>
      </c>
      <c r="J224" s="704">
        <v>15146</v>
      </c>
      <c r="K224" s="839">
        <v>11323</v>
      </c>
      <c r="L224" s="703">
        <v>3823</v>
      </c>
      <c r="M224" s="703">
        <v>87</v>
      </c>
      <c r="N224" s="699">
        <v>304413</v>
      </c>
      <c r="O224" s="700">
        <f t="shared" si="5"/>
        <v>5.1949161172486061E-2</v>
      </c>
      <c r="P224" s="701">
        <f t="shared" si="6"/>
        <v>5.1650225187491995E-2</v>
      </c>
    </row>
    <row r="225" spans="2:16" ht="12">
      <c r="B225" s="333" t="s">
        <v>104</v>
      </c>
      <c r="C225" s="702" t="s">
        <v>55</v>
      </c>
      <c r="D225" s="703">
        <v>8342</v>
      </c>
      <c r="E225" s="704">
        <v>1052</v>
      </c>
      <c r="F225" s="704">
        <v>226</v>
      </c>
      <c r="G225" s="704">
        <v>7064</v>
      </c>
      <c r="H225" s="704">
        <v>2424</v>
      </c>
      <c r="I225" s="704">
        <v>4640</v>
      </c>
      <c r="J225" s="704">
        <v>4534</v>
      </c>
      <c r="K225" s="839">
        <v>2763</v>
      </c>
      <c r="L225" s="703">
        <v>1771</v>
      </c>
      <c r="M225" s="703">
        <v>106</v>
      </c>
      <c r="N225" s="699">
        <v>806717</v>
      </c>
      <c r="O225" s="700">
        <f t="shared" si="5"/>
        <v>1.0340677089983229E-2</v>
      </c>
      <c r="P225" s="701">
        <f t="shared" si="6"/>
        <v>8.7564784180821781E-3</v>
      </c>
    </row>
    <row r="226" spans="2:16" ht="12">
      <c r="B226" s="333" t="s">
        <v>105</v>
      </c>
      <c r="C226" s="702" t="s">
        <v>495</v>
      </c>
      <c r="D226" s="703">
        <v>29144</v>
      </c>
      <c r="E226" s="704">
        <v>643</v>
      </c>
      <c r="F226" s="704">
        <v>119</v>
      </c>
      <c r="G226" s="704">
        <v>28382</v>
      </c>
      <c r="H226" s="704">
        <v>994</v>
      </c>
      <c r="I226" s="704">
        <v>27388</v>
      </c>
      <c r="J226" s="704">
        <v>27078</v>
      </c>
      <c r="K226" s="839">
        <v>18149</v>
      </c>
      <c r="L226" s="703">
        <v>8929</v>
      </c>
      <c r="M226" s="703">
        <v>310</v>
      </c>
      <c r="N226" s="699">
        <v>431790</v>
      </c>
      <c r="O226" s="700">
        <f t="shared" si="5"/>
        <v>6.7495773408369805E-2</v>
      </c>
      <c r="P226" s="701">
        <f t="shared" si="6"/>
        <v>6.5731026656476524E-2</v>
      </c>
    </row>
    <row r="227" spans="2:16" ht="12">
      <c r="B227" s="333" t="s">
        <v>106</v>
      </c>
      <c r="C227" s="702" t="s">
        <v>405</v>
      </c>
      <c r="D227" s="703">
        <v>5945</v>
      </c>
      <c r="E227" s="704">
        <v>426</v>
      </c>
      <c r="F227" s="704">
        <v>16</v>
      </c>
      <c r="G227" s="704">
        <v>5503</v>
      </c>
      <c r="H227" s="704">
        <v>437</v>
      </c>
      <c r="I227" s="704">
        <v>5066</v>
      </c>
      <c r="J227" s="704">
        <v>5028</v>
      </c>
      <c r="K227" s="839">
        <v>3407</v>
      </c>
      <c r="L227" s="703">
        <v>1621</v>
      </c>
      <c r="M227" s="703">
        <v>38</v>
      </c>
      <c r="N227" s="699">
        <v>221588</v>
      </c>
      <c r="O227" s="700">
        <f t="shared" si="5"/>
        <v>2.6829070166254489E-2</v>
      </c>
      <c r="P227" s="701">
        <f t="shared" si="6"/>
        <v>2.4834377312850875E-2</v>
      </c>
    </row>
    <row r="228" spans="2:16" ht="12">
      <c r="B228" s="333" t="s">
        <v>107</v>
      </c>
      <c r="C228" s="702" t="s">
        <v>59</v>
      </c>
      <c r="D228" s="703">
        <v>20037</v>
      </c>
      <c r="E228" s="704">
        <v>0</v>
      </c>
      <c r="F228" s="704">
        <v>0</v>
      </c>
      <c r="G228" s="704">
        <v>20037</v>
      </c>
      <c r="H228" s="704">
        <v>0</v>
      </c>
      <c r="I228" s="704">
        <v>20037</v>
      </c>
      <c r="J228" s="704">
        <v>20032</v>
      </c>
      <c r="K228" s="839">
        <v>15371</v>
      </c>
      <c r="L228" s="703">
        <v>4661</v>
      </c>
      <c r="M228" s="703">
        <v>5</v>
      </c>
      <c r="N228" s="699">
        <v>378845</v>
      </c>
      <c r="O228" s="700">
        <f t="shared" si="5"/>
        <v>5.2889704232601725E-2</v>
      </c>
      <c r="P228" s="701">
        <f t="shared" si="6"/>
        <v>5.2889704232601725E-2</v>
      </c>
    </row>
    <row r="229" spans="2:16" ht="12">
      <c r="B229" s="333" t="s">
        <v>108</v>
      </c>
      <c r="C229" s="702" t="s">
        <v>496</v>
      </c>
      <c r="D229" s="703">
        <v>39282</v>
      </c>
      <c r="E229" s="704">
        <v>1597</v>
      </c>
      <c r="F229" s="704">
        <v>171</v>
      </c>
      <c r="G229" s="704">
        <v>37514</v>
      </c>
      <c r="H229" s="704">
        <v>402</v>
      </c>
      <c r="I229" s="704">
        <v>37112</v>
      </c>
      <c r="J229" s="704">
        <v>34291</v>
      </c>
      <c r="K229" s="839">
        <v>22081</v>
      </c>
      <c r="L229" s="703">
        <v>12210</v>
      </c>
      <c r="M229" s="703">
        <v>2821</v>
      </c>
      <c r="N229" s="699">
        <v>564268</v>
      </c>
      <c r="O229" s="700">
        <f t="shared" si="5"/>
        <v>6.9615856295235604E-2</v>
      </c>
      <c r="P229" s="701">
        <f t="shared" si="6"/>
        <v>6.648259337761489E-2</v>
      </c>
    </row>
    <row r="230" spans="2:16" ht="12">
      <c r="B230" s="333" t="s">
        <v>109</v>
      </c>
      <c r="C230" s="702" t="s">
        <v>497</v>
      </c>
      <c r="D230" s="703">
        <v>86752</v>
      </c>
      <c r="E230" s="704">
        <v>2479</v>
      </c>
      <c r="F230" s="704">
        <v>322</v>
      </c>
      <c r="G230" s="704">
        <v>83951</v>
      </c>
      <c r="H230" s="704">
        <v>2633</v>
      </c>
      <c r="I230" s="704">
        <v>81318</v>
      </c>
      <c r="J230" s="704">
        <v>79022</v>
      </c>
      <c r="K230" s="839">
        <v>46484</v>
      </c>
      <c r="L230" s="703">
        <v>32538</v>
      </c>
      <c r="M230" s="703">
        <v>2296</v>
      </c>
      <c r="N230" s="699">
        <v>685516</v>
      </c>
      <c r="O230" s="700">
        <f t="shared" ref="O230:O235" si="7">+D230/N230</f>
        <v>0.1265499273539932</v>
      </c>
      <c r="P230" s="701">
        <f t="shared" ref="P230:P235" si="8">+G230/N230</f>
        <v>0.12246395416007795</v>
      </c>
    </row>
    <row r="231" spans="2:16" ht="12">
      <c r="B231" s="333" t="s">
        <v>110</v>
      </c>
      <c r="C231" s="702" t="s">
        <v>531</v>
      </c>
      <c r="D231" s="703">
        <v>22396</v>
      </c>
      <c r="E231" s="704">
        <v>178</v>
      </c>
      <c r="F231" s="704">
        <v>45</v>
      </c>
      <c r="G231" s="704">
        <v>22173</v>
      </c>
      <c r="H231" s="704">
        <v>1378</v>
      </c>
      <c r="I231" s="704">
        <v>20795</v>
      </c>
      <c r="J231" s="704">
        <v>20139</v>
      </c>
      <c r="K231" s="839">
        <v>8258</v>
      </c>
      <c r="L231" s="703">
        <v>11881</v>
      </c>
      <c r="M231" s="703">
        <v>656</v>
      </c>
      <c r="N231" s="699">
        <v>79666</v>
      </c>
      <c r="O231" s="700">
        <f t="shared" si="7"/>
        <v>0.28112369141164362</v>
      </c>
      <c r="P231" s="701">
        <f t="shared" si="8"/>
        <v>0.27832450480757159</v>
      </c>
    </row>
    <row r="232" spans="2:16" ht="12">
      <c r="B232" s="333" t="s">
        <v>422</v>
      </c>
      <c r="C232" s="702" t="s">
        <v>498</v>
      </c>
      <c r="D232" s="703">
        <v>34281</v>
      </c>
      <c r="E232" s="704">
        <v>4361</v>
      </c>
      <c r="F232" s="704">
        <v>789</v>
      </c>
      <c r="G232" s="704">
        <v>29131</v>
      </c>
      <c r="H232" s="704">
        <v>3776</v>
      </c>
      <c r="I232" s="704">
        <v>25355</v>
      </c>
      <c r="J232" s="704">
        <v>24421</v>
      </c>
      <c r="K232" s="839">
        <v>13179</v>
      </c>
      <c r="L232" s="703">
        <v>11242</v>
      </c>
      <c r="M232" s="703">
        <v>934</v>
      </c>
      <c r="N232" s="699">
        <v>449518</v>
      </c>
      <c r="O232" s="700">
        <f t="shared" si="7"/>
        <v>7.6261684737874785E-2</v>
      </c>
      <c r="P232" s="701">
        <f t="shared" si="8"/>
        <v>6.4804968877775745E-2</v>
      </c>
    </row>
    <row r="233" spans="2:16" ht="12">
      <c r="B233" s="333" t="s">
        <v>423</v>
      </c>
      <c r="C233" s="702" t="s">
        <v>499</v>
      </c>
      <c r="D233" s="703">
        <v>69224</v>
      </c>
      <c r="E233" s="704">
        <v>7121</v>
      </c>
      <c r="F233" s="704">
        <v>1568</v>
      </c>
      <c r="G233" s="704">
        <v>60535</v>
      </c>
      <c r="H233" s="704">
        <v>2083</v>
      </c>
      <c r="I233" s="704">
        <v>58452</v>
      </c>
      <c r="J233" s="704">
        <v>55509</v>
      </c>
      <c r="K233" s="839">
        <v>14416</v>
      </c>
      <c r="L233" s="703">
        <v>41093</v>
      </c>
      <c r="M233" s="703">
        <v>2943</v>
      </c>
      <c r="N233" s="699">
        <v>458779</v>
      </c>
      <c r="O233" s="700">
        <f t="shared" si="7"/>
        <v>0.15088746433467967</v>
      </c>
      <c r="P233" s="701">
        <f t="shared" si="8"/>
        <v>0.13194806213885116</v>
      </c>
    </row>
    <row r="234" spans="2:16" ht="12">
      <c r="B234" s="333" t="s">
        <v>424</v>
      </c>
      <c r="C234" s="702" t="s">
        <v>66</v>
      </c>
      <c r="D234" s="703">
        <v>0</v>
      </c>
      <c r="E234" s="704">
        <v>0</v>
      </c>
      <c r="F234" s="704">
        <v>0</v>
      </c>
      <c r="G234" s="704">
        <v>0</v>
      </c>
      <c r="H234" s="704">
        <v>0</v>
      </c>
      <c r="I234" s="704">
        <v>0</v>
      </c>
      <c r="J234" s="704">
        <v>0</v>
      </c>
      <c r="K234" s="839">
        <v>0</v>
      </c>
      <c r="L234" s="703">
        <v>0</v>
      </c>
      <c r="M234" s="703">
        <v>0</v>
      </c>
      <c r="N234" s="699">
        <v>16795</v>
      </c>
      <c r="O234" s="700">
        <f t="shared" si="7"/>
        <v>0</v>
      </c>
      <c r="P234" s="701">
        <f t="shared" si="8"/>
        <v>0</v>
      </c>
    </row>
    <row r="235" spans="2:16" ht="12">
      <c r="B235" s="333" t="s">
        <v>425</v>
      </c>
      <c r="C235" s="706" t="s">
        <v>67</v>
      </c>
      <c r="D235" s="707">
        <v>97</v>
      </c>
      <c r="E235" s="708">
        <v>2</v>
      </c>
      <c r="F235" s="708">
        <v>0</v>
      </c>
      <c r="G235" s="708">
        <v>95</v>
      </c>
      <c r="H235" s="708">
        <v>2</v>
      </c>
      <c r="I235" s="708">
        <v>93</v>
      </c>
      <c r="J235" s="708">
        <v>91</v>
      </c>
      <c r="K235" s="840">
        <v>35</v>
      </c>
      <c r="L235" s="709">
        <v>56</v>
      </c>
      <c r="M235" s="709">
        <v>2</v>
      </c>
      <c r="N235" s="710">
        <v>56610</v>
      </c>
      <c r="O235" s="700">
        <f t="shared" si="7"/>
        <v>1.7134781840664193E-3</v>
      </c>
      <c r="P235" s="701">
        <f t="shared" si="8"/>
        <v>1.6781487369722664E-3</v>
      </c>
    </row>
    <row r="236" spans="2:16" ht="12.5" thickBot="1">
      <c r="B236" s="711"/>
      <c r="C236" s="712" t="s">
        <v>75</v>
      </c>
      <c r="D236" s="713">
        <v>662762</v>
      </c>
      <c r="E236" s="714">
        <v>40393</v>
      </c>
      <c r="F236" s="714">
        <v>12304</v>
      </c>
      <c r="G236" s="714">
        <v>610065</v>
      </c>
      <c r="H236" s="714">
        <v>34484</v>
      </c>
      <c r="I236" s="714">
        <v>575581</v>
      </c>
      <c r="J236" s="714">
        <v>557303</v>
      </c>
      <c r="K236" s="841">
        <v>332268</v>
      </c>
      <c r="L236" s="715">
        <v>225035</v>
      </c>
      <c r="M236" s="715">
        <v>18278</v>
      </c>
      <c r="N236" s="716">
        <v>13398681</v>
      </c>
      <c r="O236" s="816">
        <f>+D236/N236</f>
        <v>4.9464719698901705E-2</v>
      </c>
      <c r="P236" s="817">
        <f>+G236/N236</f>
        <v>4.5531720622350814E-2</v>
      </c>
    </row>
  </sheetData>
  <sheetProtection sheet="1" objects="1" scenarios="1"/>
  <mergeCells count="200">
    <mergeCell ref="C7:D7"/>
    <mergeCell ref="C10:D10"/>
    <mergeCell ref="C11:E11"/>
    <mergeCell ref="C14:D14"/>
    <mergeCell ref="C15:D15"/>
    <mergeCell ref="K197:K198"/>
    <mergeCell ref="L197:L198"/>
    <mergeCell ref="AJ20:AJ22"/>
    <mergeCell ref="AH76:AH78"/>
    <mergeCell ref="AI76:AI78"/>
    <mergeCell ref="AJ76:AJ78"/>
    <mergeCell ref="AH132:AH134"/>
    <mergeCell ref="AI132:AI134"/>
    <mergeCell ref="AJ132:AJ134"/>
    <mergeCell ref="O193:O196"/>
    <mergeCell ref="P193:P196"/>
    <mergeCell ref="L185:N185"/>
    <mergeCell ref="X76:X78"/>
    <mergeCell ref="Y76:Y78"/>
    <mergeCell ref="Z76:Z78"/>
    <mergeCell ref="N132:N134"/>
    <mergeCell ref="O132:O134"/>
    <mergeCell ref="P132:P134"/>
    <mergeCell ref="AC20:AC22"/>
    <mergeCell ref="AB20:AB22"/>
    <mergeCell ref="AL20:AL22"/>
    <mergeCell ref="G194:G195"/>
    <mergeCell ref="B193:C198"/>
    <mergeCell ref="AM20:AM22"/>
    <mergeCell ref="AL76:AL78"/>
    <mergeCell ref="AM76:AM78"/>
    <mergeCell ref="AL132:AL134"/>
    <mergeCell ref="AM132:AM134"/>
    <mergeCell ref="N193:N196"/>
    <mergeCell ref="L20:L22"/>
    <mergeCell ref="Q20:Q22"/>
    <mergeCell ref="X20:X22"/>
    <mergeCell ref="Y20:Y22"/>
    <mergeCell ref="S76:S78"/>
    <mergeCell ref="T76:T78"/>
    <mergeCell ref="AA76:AA78"/>
    <mergeCell ref="Z20:Z22"/>
    <mergeCell ref="AA20:AA22"/>
    <mergeCell ref="O76:O78"/>
    <mergeCell ref="P76:P78"/>
    <mergeCell ref="Q76:Q78"/>
    <mergeCell ref="R76:R78"/>
    <mergeCell ref="V20:V22"/>
    <mergeCell ref="W20:W22"/>
    <mergeCell ref="M76:M78"/>
    <mergeCell ref="C13:D13"/>
    <mergeCell ref="C12:E12"/>
    <mergeCell ref="J76:J78"/>
    <mergeCell ref="K76:K78"/>
    <mergeCell ref="L76:L78"/>
    <mergeCell ref="I76:I78"/>
    <mergeCell ref="T20:T22"/>
    <mergeCell ref="U20:U22"/>
    <mergeCell ref="N20:N22"/>
    <mergeCell ref="O20:O22"/>
    <mergeCell ref="P20:P22"/>
    <mergeCell ref="H132:H134"/>
    <mergeCell ref="C8:D8"/>
    <mergeCell ref="D179:D181"/>
    <mergeCell ref="E179:E181"/>
    <mergeCell ref="B19:C23"/>
    <mergeCell ref="D20:D22"/>
    <mergeCell ref="E20:E22"/>
    <mergeCell ref="B75:C78"/>
    <mergeCell ref="B131:C134"/>
    <mergeCell ref="D132:D134"/>
    <mergeCell ref="E132:E134"/>
    <mergeCell ref="F132:F134"/>
    <mergeCell ref="G132:G134"/>
    <mergeCell ref="E76:E78"/>
    <mergeCell ref="F76:F78"/>
    <mergeCell ref="G76:G78"/>
    <mergeCell ref="H76:H78"/>
    <mergeCell ref="K132:K134"/>
    <mergeCell ref="L132:L134"/>
    <mergeCell ref="J132:J134"/>
    <mergeCell ref="K178:Q179"/>
    <mergeCell ref="D76:D78"/>
    <mergeCell ref="BF12:BH12"/>
    <mergeCell ref="G179:G181"/>
    <mergeCell ref="H179:H181"/>
    <mergeCell ref="C9:D9"/>
    <mergeCell ref="D127:F127"/>
    <mergeCell ref="J174:L174"/>
    <mergeCell ref="I179:I181"/>
    <mergeCell ref="C179:C181"/>
    <mergeCell ref="BB18:BC18"/>
    <mergeCell ref="F179:F181"/>
    <mergeCell ref="M20:M22"/>
    <mergeCell ref="F20:F22"/>
    <mergeCell ref="G20:G22"/>
    <mergeCell ref="H20:H22"/>
    <mergeCell ref="I20:I22"/>
    <mergeCell ref="R20:R22"/>
    <mergeCell ref="J20:J22"/>
    <mergeCell ref="K20:K22"/>
    <mergeCell ref="S20:S22"/>
    <mergeCell ref="AK20:AK22"/>
    <mergeCell ref="AG76:AG78"/>
    <mergeCell ref="AE76:AE78"/>
    <mergeCell ref="AD20:AD22"/>
    <mergeCell ref="AE20:AE22"/>
    <mergeCell ref="AZ76:AZ78"/>
    <mergeCell ref="AN76:AN78"/>
    <mergeCell ref="AO76:AO78"/>
    <mergeCell ref="AP76:AP78"/>
    <mergeCell ref="AQ76:AQ78"/>
    <mergeCell ref="AW20:AW23"/>
    <mergeCell ref="AZ20:AZ23"/>
    <mergeCell ref="AR76:AR78"/>
    <mergeCell ref="AS76:AS78"/>
    <mergeCell ref="AI20:AI22"/>
    <mergeCell ref="AF20:AF22"/>
    <mergeCell ref="BB20:BB23"/>
    <mergeCell ref="N76:N78"/>
    <mergeCell ref="AT20:AT23"/>
    <mergeCell ref="AN20:AN22"/>
    <mergeCell ref="U76:U78"/>
    <mergeCell ref="V76:V78"/>
    <mergeCell ref="W76:W78"/>
    <mergeCell ref="AC76:AC78"/>
    <mergeCell ref="AD76:AD78"/>
    <mergeCell ref="AY76:AY78"/>
    <mergeCell ref="AX20:AX23"/>
    <mergeCell ref="AV20:AV23"/>
    <mergeCell ref="AF76:AF78"/>
    <mergeCell ref="AB76:AB78"/>
    <mergeCell ref="AU20:AU23"/>
    <mergeCell ref="AK76:AK78"/>
    <mergeCell ref="AG20:AG22"/>
    <mergeCell ref="AH20:AH22"/>
    <mergeCell ref="AO20:AO23"/>
    <mergeCell ref="AP20:AP23"/>
    <mergeCell ref="AQ20:AQ23"/>
    <mergeCell ref="AR20:AR23"/>
    <mergeCell ref="AS20:AS23"/>
    <mergeCell ref="AY20:AY23"/>
    <mergeCell ref="BE21:BE23"/>
    <mergeCell ref="BE19:BE20"/>
    <mergeCell ref="BA20:BA23"/>
    <mergeCell ref="AD132:AD134"/>
    <mergeCell ref="AE132:AE134"/>
    <mergeCell ref="AF132:AF134"/>
    <mergeCell ref="AQ132:AQ134"/>
    <mergeCell ref="BH21:BH23"/>
    <mergeCell ref="BF21:BF22"/>
    <mergeCell ref="BC20:BC23"/>
    <mergeCell ref="BF133:BF134"/>
    <mergeCell ref="AT132:AT134"/>
    <mergeCell ref="AU132:AU134"/>
    <mergeCell ref="AV132:AV134"/>
    <mergeCell ref="AW132:AW134"/>
    <mergeCell ref="AX132:AX134"/>
    <mergeCell ref="AY132:AY134"/>
    <mergeCell ref="AN132:AN134"/>
    <mergeCell ref="AO132:AO134"/>
    <mergeCell ref="BE133:BE134"/>
    <mergeCell ref="BC132:BC134"/>
    <mergeCell ref="AP132:AP134"/>
    <mergeCell ref="BA132:BA134"/>
    <mergeCell ref="BB132:BB134"/>
    <mergeCell ref="BC76:BC78"/>
    <mergeCell ref="BE77:BE78"/>
    <mergeCell ref="BF77:BF78"/>
    <mergeCell ref="AT76:AT78"/>
    <mergeCell ref="AU76:AU78"/>
    <mergeCell ref="AV76:AV78"/>
    <mergeCell ref="AW76:AW78"/>
    <mergeCell ref="AX76:AX78"/>
    <mergeCell ref="BA76:BA78"/>
    <mergeCell ref="BB76:BB78"/>
    <mergeCell ref="C186:I187"/>
    <mergeCell ref="T132:T134"/>
    <mergeCell ref="M132:M134"/>
    <mergeCell ref="Y132:Y134"/>
    <mergeCell ref="Z132:Z134"/>
    <mergeCell ref="AA132:AA134"/>
    <mergeCell ref="I132:I134"/>
    <mergeCell ref="B2:C3"/>
    <mergeCell ref="AZ132:AZ134"/>
    <mergeCell ref="D71:F71"/>
    <mergeCell ref="D174:F174"/>
    <mergeCell ref="AB132:AB134"/>
    <mergeCell ref="Q132:Q134"/>
    <mergeCell ref="R132:R134"/>
    <mergeCell ref="S132:S134"/>
    <mergeCell ref="AR132:AR134"/>
    <mergeCell ref="AS132:AS134"/>
    <mergeCell ref="U132:U134"/>
    <mergeCell ref="V132:V134"/>
    <mergeCell ref="AG132:AG134"/>
    <mergeCell ref="AK132:AK134"/>
    <mergeCell ref="W132:W134"/>
    <mergeCell ref="X132:X134"/>
    <mergeCell ref="AC132:AC134"/>
  </mergeCells>
  <phoneticPr fontId="2"/>
  <hyperlinks>
    <hyperlink ref="C13:D13" location="④係数!BI12:BI58" display="係数Ｇ　民間消費支出構成" xr:uid="{00000000-0004-0000-0400-000000000000}"/>
    <hyperlink ref="C8:D8" location="④係数!A110:A128" display="係数Ｂ　粗付加価値率" xr:uid="{00000000-0004-0000-0400-000001000000}"/>
    <hyperlink ref="C10" location="④係数!A73:A113" display="係数Ｄ　投入係数" xr:uid="{00000000-0004-0000-0400-000002000000}"/>
    <hyperlink ref="D71:E71" location="④係数!A2" display="↑シートのトップへ戻る" xr:uid="{00000000-0004-0000-0400-000003000000}"/>
    <hyperlink ref="D127:F127" location="④係数!A2" display="↑シートのトップへ戻る" xr:uid="{00000000-0004-0000-0400-000004000000}"/>
    <hyperlink ref="C9:D9" location="④係数!A110:A128" display="係数Ｃ　雇用者所得率" xr:uid="{00000000-0004-0000-0400-000005000000}"/>
    <hyperlink ref="C11" location="④係数!A129:A171" display="係数Ｅ　逆行列係数" xr:uid="{00000000-0004-0000-0400-000006000000}"/>
    <hyperlink ref="D174:F174" location="④係数!A2" display="↑シートのトップへ戻る" xr:uid="{00000000-0004-0000-0400-000007000000}"/>
    <hyperlink ref="BF12:BH12" location="④係数!A2" display="←シートのトップへ戻る" xr:uid="{00000000-0004-0000-0400-000008000000}"/>
    <hyperlink ref="C7" location="④係数!BG12:BG58" display="係数Ａ　自給率" xr:uid="{00000000-0004-0000-0400-000009000000}"/>
    <hyperlink ref="C12:E12" location="④係数!A168:A198" display="係数Ｆ　消費転換係数" xr:uid="{00000000-0004-0000-0400-00000A000000}"/>
    <hyperlink ref="L185:N185" location="④係数!A2" display="↑シートのトップへ戻る" xr:uid="{00000000-0004-0000-0400-00000B000000}"/>
    <hyperlink ref="C14:D14" location="④係数!L175" display="係数Ｈ　就業係数･雇用係数" xr:uid="{00000000-0004-0000-0400-00000C000000}"/>
    <hyperlink ref="C14" location="④係数!L186:N217" display="係数Ｈ　就業係数" xr:uid="{00000000-0004-0000-0400-00000D000000}"/>
    <hyperlink ref="C15" location="④係数!L186:N217" display="係数Ｉ　雇用係数" xr:uid="{00000000-0004-0000-0400-00000E000000}"/>
  </hyperlinks>
  <pageMargins left="0.55118110236220474" right="0.19685039370078741" top="0.74803149606299213" bottom="0.74803149606299213" header="0.31496062992125984" footer="0.31496062992125984"/>
  <pageSetup paperSize="9" scale="67" fitToWidth="2" fitToHeight="2" orientation="landscape" r:id="rId1"/>
  <headerFooter alignWithMargins="0">
    <oddHeader>&amp;L&amp;"ＭＳ ゴシック,標準"&amp;F&amp;C&amp;"ＭＳ ゴシック,標準"&amp;A&amp;R&amp;"ＭＳ ゴシック,標準"&amp;D_&amp;T</oddHeader>
  </headerFooter>
  <drawing r:id="rId2"/>
  <legacyDrawing r:id="rId3"/>
  <oleObjects>
    <mc:AlternateContent xmlns:mc="http://schemas.openxmlformats.org/markup-compatibility/2006">
      <mc:Choice Requires="x14">
        <oleObject progId="Equation.3" shapeId="81928" r:id="rId4">
          <objectPr defaultSize="0" autoPict="0" r:id="rId5">
            <anchor moveWithCells="1">
              <from>
                <xdr:col>3</xdr:col>
                <xdr:colOff>203200</xdr:colOff>
                <xdr:row>127</xdr:row>
                <xdr:rowOff>69850</xdr:rowOff>
              </from>
              <to>
                <xdr:col>5</xdr:col>
                <xdr:colOff>222250</xdr:colOff>
                <xdr:row>129</xdr:row>
                <xdr:rowOff>12700</xdr:rowOff>
              </to>
            </anchor>
          </objectPr>
        </oleObject>
      </mc:Choice>
      <mc:Fallback>
        <oleObject progId="Equation.3" shapeId="8192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①入力・結果</vt:lpstr>
      <vt:lpstr>②フロー</vt:lpstr>
      <vt:lpstr>③-1計算(建設部門)</vt:lpstr>
      <vt:lpstr>③-2計算</vt:lpstr>
      <vt:lpstr>④係数</vt:lpstr>
      <vt:lpstr>①入力・結果!Print_Area</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高崎　友介</dc:creator>
  <cp:lastModifiedBy>w</cp:lastModifiedBy>
  <cp:lastPrinted>2016-03-28T06:50:00Z</cp:lastPrinted>
  <dcterms:created xsi:type="dcterms:W3CDTF">2003-07-22T09:28:49Z</dcterms:created>
  <dcterms:modified xsi:type="dcterms:W3CDTF">2026-03-17T01:13:55Z</dcterms:modified>
</cp:coreProperties>
</file>