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D:\IO\10 波及効果ツール\"/>
    </mc:Choice>
  </mc:AlternateContent>
  <xr:revisionPtr revIDLastSave="0" documentId="13_ncr:1_{36D18A44-932E-43D5-9E72-86C6E57941BB}" xr6:coauthVersionLast="47" xr6:coauthVersionMax="47" xr10:uidLastSave="{00000000-0000-0000-0000-000000000000}"/>
  <bookViews>
    <workbookView xWindow="-120" yWindow="-16320" windowWidth="29040" windowHeight="15720" tabRatio="486" xr2:uid="{00000000-000D-0000-FFFF-FFFF00000000}"/>
  </bookViews>
  <sheets>
    <sheet name="①入力・結果" sheetId="22" r:id="rId1"/>
    <sheet name="②フロー" sheetId="45" r:id="rId2"/>
    <sheet name="③計算" sheetId="44" r:id="rId3"/>
    <sheet name="④係数" sheetId="35" r:id="rId4"/>
    <sheet name="⑤分類" sheetId="48" r:id="rId5"/>
  </sheets>
  <externalReferences>
    <externalReference r:id="rId6"/>
  </externalReferences>
  <definedNames>
    <definedName name="事業分類">[1]入力!$C$8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4" i="35" l="1"/>
  <c r="G184" i="35"/>
  <c r="F184" i="35"/>
  <c r="E184" i="35"/>
  <c r="D184" i="35"/>
  <c r="BE61" i="35"/>
  <c r="BE60" i="35"/>
  <c r="BE59" i="35"/>
  <c r="BE58" i="35"/>
  <c r="BE57" i="35"/>
  <c r="BE56" i="35"/>
  <c r="BE55" i="35"/>
  <c r="BE54" i="35"/>
  <c r="BE53" i="35"/>
  <c r="BE52" i="35"/>
  <c r="BE51" i="35"/>
  <c r="BE50" i="35"/>
  <c r="BE49" i="35"/>
  <c r="BE48" i="35"/>
  <c r="BE47" i="35"/>
  <c r="BE46" i="35"/>
  <c r="BE45" i="35"/>
  <c r="BE44" i="35"/>
  <c r="BE43" i="35"/>
  <c r="BE42" i="35"/>
  <c r="BE41" i="35"/>
  <c r="BE40" i="35"/>
  <c r="BE39" i="35"/>
  <c r="BE38" i="35"/>
  <c r="BE37" i="35"/>
  <c r="BE36" i="35"/>
  <c r="BE35" i="35"/>
  <c r="BE34" i="35"/>
  <c r="BE33" i="35"/>
  <c r="BE32" i="35"/>
  <c r="BE31" i="35"/>
  <c r="BE30" i="35"/>
  <c r="BE29" i="35"/>
  <c r="BE28" i="35"/>
  <c r="BE27" i="35"/>
  <c r="BE26" i="35"/>
  <c r="BE25" i="35"/>
  <c r="BE24" i="35"/>
  <c r="P230" i="35" l="1"/>
  <c r="O230" i="35"/>
  <c r="P199" i="35"/>
  <c r="O199" i="35"/>
  <c r="H15" i="44" l="1" a="1"/>
  <c r="H16" i="44" s="1"/>
  <c r="F15" i="44" a="1"/>
  <c r="F15" i="44" s="1"/>
  <c r="D16" i="44"/>
  <c r="D17" i="44"/>
  <c r="D18" i="44"/>
  <c r="D19" i="44"/>
  <c r="D20" i="44"/>
  <c r="D21" i="44"/>
  <c r="D22" i="44"/>
  <c r="D23" i="44"/>
  <c r="D24" i="44"/>
  <c r="D25" i="44"/>
  <c r="D26" i="44"/>
  <c r="D27" i="44"/>
  <c r="D28" i="44"/>
  <c r="D29" i="44"/>
  <c r="D30" i="44"/>
  <c r="D31" i="44"/>
  <c r="D32" i="44"/>
  <c r="D33" i="44"/>
  <c r="D34" i="44"/>
  <c r="D35" i="44"/>
  <c r="D36" i="44"/>
  <c r="D37" i="44"/>
  <c r="D38" i="44"/>
  <c r="D39" i="44"/>
  <c r="D40" i="44"/>
  <c r="D41" i="44"/>
  <c r="D42" i="44"/>
  <c r="D43" i="44"/>
  <c r="D44" i="44"/>
  <c r="D45" i="44"/>
  <c r="D46" i="44"/>
  <c r="E46" i="44" s="1"/>
  <c r="D47" i="44"/>
  <c r="E47" i="44" s="1"/>
  <c r="D48" i="44"/>
  <c r="E48" i="44" s="1"/>
  <c r="D49" i="44"/>
  <c r="E49" i="44" s="1"/>
  <c r="D50" i="44"/>
  <c r="E50" i="44" s="1"/>
  <c r="D51" i="44"/>
  <c r="E51" i="44" s="1"/>
  <c r="H38" i="44" l="1"/>
  <c r="H22" i="44"/>
  <c r="F46" i="44"/>
  <c r="F38" i="44"/>
  <c r="F32" i="44"/>
  <c r="F25" i="44"/>
  <c r="F17" i="44"/>
  <c r="H46" i="44"/>
  <c r="I46" i="44" s="1"/>
  <c r="H30" i="44"/>
  <c r="F44" i="44"/>
  <c r="F37" i="44"/>
  <c r="F30" i="44"/>
  <c r="F22" i="44"/>
  <c r="F16" i="44"/>
  <c r="H43" i="44"/>
  <c r="H27" i="44"/>
  <c r="F49" i="44"/>
  <c r="F42" i="44"/>
  <c r="F36" i="44"/>
  <c r="F28" i="44"/>
  <c r="F21" i="44"/>
  <c r="F48" i="44"/>
  <c r="F41" i="44"/>
  <c r="F33" i="44"/>
  <c r="F26" i="44"/>
  <c r="F20" i="44"/>
  <c r="H51" i="44"/>
  <c r="H35" i="44"/>
  <c r="H19" i="44"/>
  <c r="G48" i="44"/>
  <c r="I47" i="44"/>
  <c r="I51" i="44"/>
  <c r="AD46" i="44"/>
  <c r="AE46" i="44"/>
  <c r="G46" i="44"/>
  <c r="G49" i="44"/>
  <c r="H50" i="44"/>
  <c r="I50" i="44" s="1"/>
  <c r="H42" i="44"/>
  <c r="H34" i="44"/>
  <c r="H26" i="44"/>
  <c r="H18" i="44"/>
  <c r="F50" i="44"/>
  <c r="G50" i="44" s="1"/>
  <c r="F45" i="44"/>
  <c r="F40" i="44"/>
  <c r="F34" i="44"/>
  <c r="F29" i="44"/>
  <c r="F24" i="44"/>
  <c r="F18" i="44"/>
  <c r="H47" i="44"/>
  <c r="H39" i="44"/>
  <c r="H31" i="44"/>
  <c r="H23" i="44"/>
  <c r="H15" i="44"/>
  <c r="H49" i="44"/>
  <c r="I49" i="44" s="1"/>
  <c r="H45" i="44"/>
  <c r="H41" i="44"/>
  <c r="H37" i="44"/>
  <c r="H33" i="44"/>
  <c r="H29" i="44"/>
  <c r="H25" i="44"/>
  <c r="H21" i="44"/>
  <c r="H17" i="44"/>
  <c r="H48" i="44"/>
  <c r="I48" i="44" s="1"/>
  <c r="H44" i="44"/>
  <c r="H40" i="44"/>
  <c r="H36" i="44"/>
  <c r="H32" i="44"/>
  <c r="H28" i="44"/>
  <c r="H24" i="44"/>
  <c r="H20" i="44"/>
  <c r="F51" i="44"/>
  <c r="G51" i="44" s="1"/>
  <c r="F47" i="44"/>
  <c r="G47" i="44" s="1"/>
  <c r="F43" i="44"/>
  <c r="F39" i="44"/>
  <c r="F35" i="44"/>
  <c r="F31" i="44"/>
  <c r="F27" i="44"/>
  <c r="F23" i="44"/>
  <c r="F19" i="44"/>
  <c r="O236" i="35"/>
  <c r="P236" i="35"/>
  <c r="O231" i="35"/>
  <c r="AD47" i="44" s="1"/>
  <c r="P231" i="35"/>
  <c r="AE47" i="44" s="1"/>
  <c r="O232" i="35"/>
  <c r="AD48" i="44" s="1"/>
  <c r="P232" i="35"/>
  <c r="AE48" i="44" s="1"/>
  <c r="O233" i="35"/>
  <c r="AD49" i="44" s="1"/>
  <c r="P233" i="35"/>
  <c r="AE49" i="44" s="1"/>
  <c r="O234" i="35"/>
  <c r="AD50" i="44" s="1"/>
  <c r="P234" i="35"/>
  <c r="AE50" i="44" s="1"/>
  <c r="O235" i="35"/>
  <c r="AD51" i="44" s="1"/>
  <c r="P235" i="35"/>
  <c r="AE51" i="44" s="1"/>
  <c r="BF58" i="35"/>
  <c r="T49" i="44" s="1"/>
  <c r="BH58" i="35"/>
  <c r="R49" i="44" s="1"/>
  <c r="BH59" i="35"/>
  <c r="R50" i="44" s="1"/>
  <c r="BH60" i="35"/>
  <c r="R51" i="44" s="1"/>
  <c r="BH61" i="35"/>
  <c r="BF59" i="35"/>
  <c r="T50" i="44" s="1"/>
  <c r="BF60" i="35"/>
  <c r="T51" i="44" s="1"/>
  <c r="BF61" i="35"/>
  <c r="E29" i="44"/>
  <c r="E27" i="44"/>
  <c r="E30" i="44"/>
  <c r="E22" i="44"/>
  <c r="E41" i="44"/>
  <c r="E33" i="44"/>
  <c r="E34" i="44"/>
  <c r="E20" i="44"/>
  <c r="E19" i="44"/>
  <c r="E23" i="44"/>
  <c r="D15" i="44"/>
  <c r="E15" i="44" s="1"/>
  <c r="E16" i="44"/>
  <c r="E17" i="44"/>
  <c r="E18" i="44"/>
  <c r="E21" i="44"/>
  <c r="E24" i="44"/>
  <c r="E25" i="44"/>
  <c r="E26" i="44"/>
  <c r="E28" i="44"/>
  <c r="E31" i="44"/>
  <c r="E32" i="44"/>
  <c r="E35" i="44"/>
  <c r="E36" i="44"/>
  <c r="E37" i="44"/>
  <c r="E38" i="44"/>
  <c r="E39" i="44"/>
  <c r="E40" i="44"/>
  <c r="E42" i="44"/>
  <c r="E43" i="44"/>
  <c r="E44" i="44"/>
  <c r="E45" i="44"/>
  <c r="E58" i="22"/>
  <c r="P225" i="35"/>
  <c r="BF24" i="35"/>
  <c r="T15" i="44" s="1"/>
  <c r="BF45" i="35"/>
  <c r="T36" i="44" s="1"/>
  <c r="P220" i="35"/>
  <c r="BF48" i="35"/>
  <c r="T39" i="44" s="1"/>
  <c r="P223" i="35"/>
  <c r="BF25" i="35"/>
  <c r="T16" i="44" s="1"/>
  <c r="P200" i="35"/>
  <c r="BF26" i="35"/>
  <c r="T17" i="44" s="1"/>
  <c r="P201" i="35"/>
  <c r="BF27" i="35"/>
  <c r="T18" i="44" s="1"/>
  <c r="P202" i="35"/>
  <c r="BF28" i="35"/>
  <c r="T19" i="44" s="1"/>
  <c r="P203" i="35"/>
  <c r="BF29" i="35"/>
  <c r="T20" i="44" s="1"/>
  <c r="P204" i="35"/>
  <c r="BF30" i="35"/>
  <c r="T21" i="44" s="1"/>
  <c r="P205" i="35"/>
  <c r="BF31" i="35"/>
  <c r="T22" i="44" s="1"/>
  <c r="P206" i="35"/>
  <c r="BF32" i="35"/>
  <c r="T23" i="44" s="1"/>
  <c r="P207" i="35"/>
  <c r="BF33" i="35"/>
  <c r="T24" i="44" s="1"/>
  <c r="P208" i="35"/>
  <c r="BF34" i="35"/>
  <c r="T25" i="44" s="1"/>
  <c r="P209" i="35"/>
  <c r="BF35" i="35"/>
  <c r="T26" i="44" s="1"/>
  <c r="P210" i="35"/>
  <c r="BF36" i="35"/>
  <c r="T27" i="44" s="1"/>
  <c r="P211" i="35"/>
  <c r="BF37" i="35"/>
  <c r="T28" i="44" s="1"/>
  <c r="P212" i="35"/>
  <c r="BF38" i="35"/>
  <c r="T29" i="44" s="1"/>
  <c r="P213" i="35"/>
  <c r="BF39" i="35"/>
  <c r="T30" i="44" s="1"/>
  <c r="P214" i="35"/>
  <c r="BF40" i="35"/>
  <c r="T31" i="44" s="1"/>
  <c r="P215" i="35"/>
  <c r="BF41" i="35"/>
  <c r="T32" i="44" s="1"/>
  <c r="P216" i="35"/>
  <c r="BF42" i="35"/>
  <c r="T33" i="44" s="1"/>
  <c r="P217" i="35"/>
  <c r="BF43" i="35"/>
  <c r="T34" i="44" s="1"/>
  <c r="P218" i="35"/>
  <c r="BF44" i="35"/>
  <c r="T35" i="44" s="1"/>
  <c r="P219" i="35"/>
  <c r="BF46" i="35"/>
  <c r="T37" i="44" s="1"/>
  <c r="P221" i="35"/>
  <c r="BF47" i="35"/>
  <c r="T38" i="44" s="1"/>
  <c r="P222" i="35"/>
  <c r="BF49" i="35"/>
  <c r="T40" i="44" s="1"/>
  <c r="P224" i="35"/>
  <c r="BF50" i="35"/>
  <c r="T41" i="44" s="1"/>
  <c r="BF51" i="35"/>
  <c r="T42" i="44" s="1"/>
  <c r="P226" i="35"/>
  <c r="BF52" i="35"/>
  <c r="T43" i="44" s="1"/>
  <c r="P227" i="35"/>
  <c r="BF53" i="35"/>
  <c r="T44" i="44" s="1"/>
  <c r="P228" i="35"/>
  <c r="BF54" i="35"/>
  <c r="T45" i="44" s="1"/>
  <c r="P229" i="35"/>
  <c r="BF55" i="35"/>
  <c r="T46" i="44" s="1"/>
  <c r="BF56" i="35"/>
  <c r="T47" i="44" s="1"/>
  <c r="BF57" i="35"/>
  <c r="T48" i="44" s="1"/>
  <c r="O220" i="35"/>
  <c r="O223" i="35"/>
  <c r="O200" i="35"/>
  <c r="O201" i="35"/>
  <c r="O202" i="35"/>
  <c r="O203" i="35"/>
  <c r="O204" i="35"/>
  <c r="O205" i="35"/>
  <c r="O206" i="35"/>
  <c r="O207" i="35"/>
  <c r="O208" i="35"/>
  <c r="O209" i="35"/>
  <c r="O210" i="35"/>
  <c r="O211" i="35"/>
  <c r="O212" i="35"/>
  <c r="O213" i="35"/>
  <c r="O214" i="35"/>
  <c r="O215" i="35"/>
  <c r="O216" i="35"/>
  <c r="O217" i="35"/>
  <c r="O218" i="35"/>
  <c r="O219" i="35"/>
  <c r="O221" i="35"/>
  <c r="O222" i="35"/>
  <c r="O224" i="35"/>
  <c r="O225" i="35"/>
  <c r="O226" i="35"/>
  <c r="O227" i="35"/>
  <c r="O228" i="35"/>
  <c r="O229" i="35"/>
  <c r="BH57" i="35"/>
  <c r="R48" i="44" s="1"/>
  <c r="BH24" i="35"/>
  <c r="R15" i="44" s="1"/>
  <c r="BH56" i="35"/>
  <c r="R47" i="44" s="1"/>
  <c r="BH55" i="35"/>
  <c r="R46" i="44" s="1"/>
  <c r="BH54" i="35"/>
  <c r="R45" i="44" s="1"/>
  <c r="BH53" i="35"/>
  <c r="R44" i="44" s="1"/>
  <c r="BH52" i="35"/>
  <c r="R43" i="44" s="1"/>
  <c r="BH51" i="35"/>
  <c r="R42" i="44" s="1"/>
  <c r="BH50" i="35"/>
  <c r="R41" i="44" s="1"/>
  <c r="BH49" i="35"/>
  <c r="R40" i="44" s="1"/>
  <c r="BH48" i="35"/>
  <c r="R39" i="44" s="1"/>
  <c r="BH47" i="35"/>
  <c r="R38" i="44" s="1"/>
  <c r="BH46" i="35"/>
  <c r="R37" i="44" s="1"/>
  <c r="BH45" i="35"/>
  <c r="R36" i="44" s="1"/>
  <c r="BH44" i="35"/>
  <c r="R35" i="44" s="1"/>
  <c r="BH43" i="35"/>
  <c r="R34" i="44" s="1"/>
  <c r="BH42" i="35"/>
  <c r="R33" i="44" s="1"/>
  <c r="BH41" i="35"/>
  <c r="R32" i="44" s="1"/>
  <c r="BH40" i="35"/>
  <c r="R31" i="44" s="1"/>
  <c r="BH39" i="35"/>
  <c r="R30" i="44" s="1"/>
  <c r="BH38" i="35"/>
  <c r="R29" i="44" s="1"/>
  <c r="BH37" i="35"/>
  <c r="R28" i="44" s="1"/>
  <c r="BH36" i="35"/>
  <c r="R27" i="44" s="1"/>
  <c r="BH35" i="35"/>
  <c r="R26" i="44" s="1"/>
  <c r="BH34" i="35"/>
  <c r="R25" i="44" s="1"/>
  <c r="BH33" i="35"/>
  <c r="R24" i="44" s="1"/>
  <c r="BH32" i="35"/>
  <c r="R23" i="44" s="1"/>
  <c r="BH31" i="35"/>
  <c r="R22" i="44" s="1"/>
  <c r="BH30" i="35"/>
  <c r="R21" i="44" s="1"/>
  <c r="BH29" i="35"/>
  <c r="R20" i="44" s="1"/>
  <c r="BH28" i="35"/>
  <c r="R19" i="44" s="1"/>
  <c r="BH27" i="35"/>
  <c r="R18" i="44" s="1"/>
  <c r="BH26" i="35"/>
  <c r="R17" i="44" s="1"/>
  <c r="BH25" i="35"/>
  <c r="R16" i="44" s="1"/>
  <c r="I19" i="44" l="1"/>
  <c r="AE26" i="44"/>
  <c r="AD41" i="44"/>
  <c r="G29" i="44"/>
  <c r="AD16" i="44"/>
  <c r="K15" i="44" a="1"/>
  <c r="K15" i="44" s="1"/>
  <c r="AD35" i="44"/>
  <c r="AE33" i="44"/>
  <c r="AE32" i="44"/>
  <c r="AD19" i="44"/>
  <c r="AD40" i="44"/>
  <c r="AD36" i="44"/>
  <c r="AE21" i="44"/>
  <c r="AE19" i="44"/>
  <c r="AD32" i="44"/>
  <c r="D52" i="44"/>
  <c r="H7" i="45" s="1"/>
  <c r="AD28" i="44"/>
  <c r="AE40" i="44"/>
  <c r="AE28" i="44"/>
  <c r="AD15" i="44"/>
  <c r="AD45" i="44"/>
  <c r="AE38" i="44"/>
  <c r="AE25" i="44"/>
  <c r="AE17" i="44"/>
  <c r="AD43" i="44"/>
  <c r="AD23" i="44"/>
  <c r="AE23" i="44"/>
  <c r="AE31" i="44"/>
  <c r="AD31" i="44"/>
  <c r="AD27" i="44"/>
  <c r="AD34" i="44"/>
  <c r="AD30" i="44"/>
  <c r="AD26" i="44"/>
  <c r="AD22" i="44"/>
  <c r="AD18" i="44"/>
  <c r="AE35" i="44"/>
  <c r="AE29" i="44"/>
  <c r="AE27" i="44"/>
  <c r="AE39" i="44"/>
  <c r="AE15" i="44"/>
  <c r="AD42" i="44"/>
  <c r="AD38" i="44"/>
  <c r="AD33" i="44"/>
  <c r="AD29" i="44"/>
  <c r="AD25" i="44"/>
  <c r="AD21" i="44"/>
  <c r="AD17" i="44"/>
  <c r="AE45" i="44"/>
  <c r="AE43" i="44"/>
  <c r="AE41" i="44"/>
  <c r="AD44" i="44"/>
  <c r="AD39" i="44"/>
  <c r="AE44" i="44"/>
  <c r="AE42" i="44"/>
  <c r="AD37" i="44"/>
  <c r="AD24" i="44"/>
  <c r="AE37" i="44"/>
  <c r="AE34" i="44"/>
  <c r="AE30" i="44"/>
  <c r="AE24" i="44"/>
  <c r="AE22" i="44"/>
  <c r="AE18" i="44"/>
  <c r="AE16" i="44"/>
  <c r="AE36" i="44"/>
  <c r="I184" i="35"/>
  <c r="P15" i="44" s="1"/>
  <c r="I41" i="44"/>
  <c r="I33" i="44"/>
  <c r="G27" i="44"/>
  <c r="I28" i="44"/>
  <c r="I25" i="44"/>
  <c r="I23" i="44"/>
  <c r="G35" i="44"/>
  <c r="G45" i="44"/>
  <c r="G25" i="44"/>
  <c r="I17" i="44"/>
  <c r="G19" i="44"/>
  <c r="G38" i="44"/>
  <c r="G21" i="44"/>
  <c r="I18" i="44"/>
  <c r="G34" i="44"/>
  <c r="G16" i="44"/>
  <c r="R52" i="44"/>
  <c r="I40" i="44"/>
  <c r="I38" i="44"/>
  <c r="G15" i="44"/>
  <c r="G17" i="44"/>
  <c r="G22" i="44"/>
  <c r="G26" i="44"/>
  <c r="G30" i="44"/>
  <c r="G40" i="44"/>
  <c r="G42" i="44"/>
  <c r="G43" i="44"/>
  <c r="G18" i="44"/>
  <c r="G28" i="44"/>
  <c r="G32" i="44"/>
  <c r="G36" i="44"/>
  <c r="G39" i="44"/>
  <c r="G31" i="44"/>
  <c r="G23" i="44"/>
  <c r="G20" i="44"/>
  <c r="G24" i="44"/>
  <c r="G33" i="44"/>
  <c r="G37" i="44"/>
  <c r="G41" i="44"/>
  <c r="G44" i="44"/>
  <c r="I44" i="44"/>
  <c r="I36" i="44"/>
  <c r="I32" i="44"/>
  <c r="I27" i="44"/>
  <c r="I22" i="44"/>
  <c r="I16" i="44"/>
  <c r="I15" i="44"/>
  <c r="I45" i="44"/>
  <c r="I43" i="44"/>
  <c r="I39" i="44"/>
  <c r="I35" i="44"/>
  <c r="I31" i="44"/>
  <c r="I26" i="44"/>
  <c r="I20" i="44"/>
  <c r="I21" i="44"/>
  <c r="I29" i="44"/>
  <c r="I37" i="44"/>
  <c r="I42" i="44"/>
  <c r="I34" i="44"/>
  <c r="I30" i="44"/>
  <c r="I24" i="44"/>
  <c r="E52" i="44"/>
  <c r="O7" i="22" s="1"/>
  <c r="AD20" i="44"/>
  <c r="AE20" i="44"/>
  <c r="K30" i="44" l="1"/>
  <c r="L30" i="44" s="1"/>
  <c r="AF30" i="44" s="1"/>
  <c r="K41" i="44"/>
  <c r="L41" i="44" s="1"/>
  <c r="AG41" i="44" s="1"/>
  <c r="K19" i="44"/>
  <c r="L19" i="44" s="1"/>
  <c r="N19" i="44" s="1"/>
  <c r="K48" i="44"/>
  <c r="L48" i="44" s="1"/>
  <c r="N48" i="44" s="1"/>
  <c r="O48" i="44" s="1"/>
  <c r="K50" i="44"/>
  <c r="L50" i="44" s="1"/>
  <c r="M50" i="44" s="1"/>
  <c r="K24" i="44"/>
  <c r="L24" i="44" s="1"/>
  <c r="N24" i="44" s="1"/>
  <c r="K49" i="44"/>
  <c r="L49" i="44" s="1"/>
  <c r="N49" i="44" s="1"/>
  <c r="K43" i="44"/>
  <c r="L43" i="44" s="1"/>
  <c r="M43" i="44" s="1"/>
  <c r="K22" i="44"/>
  <c r="L22" i="44" s="1"/>
  <c r="N22" i="44" s="1"/>
  <c r="K51" i="44"/>
  <c r="L51" i="44" s="1"/>
  <c r="N51" i="44" s="1"/>
  <c r="O51" i="44" s="1"/>
  <c r="K29" i="44"/>
  <c r="L29" i="44" s="1"/>
  <c r="AF29" i="44" s="1"/>
  <c r="K23" i="44"/>
  <c r="L23" i="44" s="1"/>
  <c r="AF23" i="44" s="1"/>
  <c r="K21" i="44"/>
  <c r="L21" i="44" s="1"/>
  <c r="M21" i="44" s="1"/>
  <c r="K20" i="44"/>
  <c r="L20" i="44" s="1"/>
  <c r="AG20" i="44" s="1"/>
  <c r="K44" i="44"/>
  <c r="L44" i="44" s="1"/>
  <c r="M44" i="44" s="1"/>
  <c r="K42" i="44"/>
  <c r="L42" i="44" s="1"/>
  <c r="K32" i="44"/>
  <c r="L32" i="44" s="1"/>
  <c r="M32" i="44" s="1"/>
  <c r="K18" i="44"/>
  <c r="L18" i="44" s="1"/>
  <c r="AG18" i="44" s="1"/>
  <c r="K47" i="44"/>
  <c r="L47" i="44" s="1"/>
  <c r="N47" i="44" s="1"/>
  <c r="O47" i="44" s="1"/>
  <c r="K33" i="44"/>
  <c r="L33" i="44" s="1"/>
  <c r="N33" i="44" s="1"/>
  <c r="AD52" i="44"/>
  <c r="K38" i="44"/>
  <c r="L38" i="44" s="1"/>
  <c r="AG38" i="44" s="1"/>
  <c r="K28" i="44"/>
  <c r="L28" i="44" s="1"/>
  <c r="AG28" i="44" s="1"/>
  <c r="K26" i="44"/>
  <c r="L26" i="44" s="1"/>
  <c r="AF26" i="44" s="1"/>
  <c r="K39" i="44"/>
  <c r="L39" i="44" s="1"/>
  <c r="M39" i="44" s="1"/>
  <c r="K37" i="44"/>
  <c r="L37" i="44" s="1"/>
  <c r="AG37" i="44" s="1"/>
  <c r="K31" i="44"/>
  <c r="L31" i="44" s="1"/>
  <c r="AG31" i="44" s="1"/>
  <c r="K36" i="44"/>
  <c r="L36" i="44" s="1"/>
  <c r="AF36" i="44" s="1"/>
  <c r="K25" i="44"/>
  <c r="L25" i="44" s="1"/>
  <c r="M25" i="44" s="1"/>
  <c r="K35" i="44"/>
  <c r="L35" i="44" s="1"/>
  <c r="N35" i="44" s="1"/>
  <c r="K45" i="44"/>
  <c r="L45" i="44" s="1"/>
  <c r="AF45" i="44" s="1"/>
  <c r="K16" i="44"/>
  <c r="L16" i="44" s="1"/>
  <c r="M16" i="44" s="1"/>
  <c r="K34" i="44"/>
  <c r="L34" i="44" s="1"/>
  <c r="AF34" i="44" s="1"/>
  <c r="K40" i="44"/>
  <c r="L40" i="44" s="1"/>
  <c r="AF40" i="44" s="1"/>
  <c r="K46" i="44"/>
  <c r="L46" i="44" s="1"/>
  <c r="N46" i="44" s="1"/>
  <c r="K17" i="44"/>
  <c r="L17" i="44" s="1"/>
  <c r="M17" i="44" s="1"/>
  <c r="K27" i="44"/>
  <c r="L27" i="44" s="1"/>
  <c r="N27" i="44" s="1"/>
  <c r="AE52" i="44"/>
  <c r="H14" i="45"/>
  <c r="G52" i="44"/>
  <c r="AC21" i="45" s="1"/>
  <c r="L15" i="44"/>
  <c r="I52" i="44"/>
  <c r="AF47" i="44" l="1"/>
  <c r="AG46" i="44"/>
  <c r="N31" i="44"/>
  <c r="O31" i="44" s="1"/>
  <c r="M31" i="44"/>
  <c r="AF50" i="44"/>
  <c r="N50" i="44"/>
  <c r="O50" i="44" s="1"/>
  <c r="AG50" i="44"/>
  <c r="M49" i="44"/>
  <c r="M46" i="44"/>
  <c r="AG51" i="44"/>
  <c r="AF51" i="44"/>
  <c r="M51" i="44"/>
  <c r="AG49" i="44"/>
  <c r="AG47" i="44"/>
  <c r="AF31" i="44"/>
  <c r="AF49" i="44"/>
  <c r="M47" i="44"/>
  <c r="AG48" i="44"/>
  <c r="AF48" i="44"/>
  <c r="M48" i="44"/>
  <c r="K52" i="44"/>
  <c r="AF46" i="44"/>
  <c r="O49" i="44"/>
  <c r="O46" i="44"/>
  <c r="N42" i="44"/>
  <c r="O42" i="44" s="1"/>
  <c r="M42" i="44"/>
  <c r="M40" i="44"/>
  <c r="AG40" i="44"/>
  <c r="AG42" i="44"/>
  <c r="AG39" i="44"/>
  <c r="AG35" i="44"/>
  <c r="AG24" i="44"/>
  <c r="M38" i="44"/>
  <c r="AF17" i="44"/>
  <c r="AF33" i="44"/>
  <c r="N17" i="44"/>
  <c r="O17" i="44" s="1"/>
  <c r="M33" i="44"/>
  <c r="M24" i="44"/>
  <c r="AG22" i="44"/>
  <c r="N18" i="44"/>
  <c r="O18" i="44" s="1"/>
  <c r="AF24" i="44"/>
  <c r="AF38" i="44"/>
  <c r="N37" i="44"/>
  <c r="O37" i="44" s="1"/>
  <c r="AG25" i="44"/>
  <c r="AG17" i="44"/>
  <c r="AG43" i="44"/>
  <c r="AG16" i="44"/>
  <c r="AG32" i="44"/>
  <c r="N38" i="44"/>
  <c r="O38" i="44" s="1"/>
  <c r="AG33" i="44"/>
  <c r="AF37" i="44"/>
  <c r="AF43" i="44"/>
  <c r="N32" i="44"/>
  <c r="O32" i="44" s="1"/>
  <c r="AG26" i="44"/>
  <c r="AF42" i="44"/>
  <c r="M37" i="44"/>
  <c r="AG29" i="44"/>
  <c r="N40" i="44"/>
  <c r="O40" i="44" s="1"/>
  <c r="M20" i="44"/>
  <c r="M28" i="44"/>
  <c r="AF28" i="44"/>
  <c r="N45" i="44"/>
  <c r="O45" i="44" s="1"/>
  <c r="AF20" i="44"/>
  <c r="AF19" i="44"/>
  <c r="N29" i="44"/>
  <c r="O29" i="44" s="1"/>
  <c r="AF41" i="44"/>
  <c r="M27" i="44"/>
  <c r="O9" i="22"/>
  <c r="AF18" i="44"/>
  <c r="N30" i="44"/>
  <c r="O30" i="44" s="1"/>
  <c r="AG21" i="44"/>
  <c r="AF32" i="44"/>
  <c r="M26" i="44"/>
  <c r="AF39" i="44"/>
  <c r="AF35" i="44"/>
  <c r="N28" i="44"/>
  <c r="O28" i="44" s="1"/>
  <c r="AF22" i="44"/>
  <c r="N41" i="44"/>
  <c r="O41" i="44" s="1"/>
  <c r="AG30" i="44"/>
  <c r="N16" i="44"/>
  <c r="O16" i="44" s="1"/>
  <c r="AF27" i="44"/>
  <c r="N34" i="44"/>
  <c r="O34" i="44" s="1"/>
  <c r="M36" i="44"/>
  <c r="AF44" i="44"/>
  <c r="M23" i="44"/>
  <c r="M41" i="44"/>
  <c r="N43" i="44"/>
  <c r="O43" i="44" s="1"/>
  <c r="M30" i="44"/>
  <c r="N21" i="44"/>
  <c r="O21" i="44" s="1"/>
  <c r="M45" i="44"/>
  <c r="N26" i="44"/>
  <c r="O26" i="44" s="1"/>
  <c r="M34" i="44"/>
  <c r="N39" i="44"/>
  <c r="O39" i="44" s="1"/>
  <c r="M35" i="44"/>
  <c r="AG44" i="44"/>
  <c r="N23" i="44"/>
  <c r="O23" i="44" s="1"/>
  <c r="AG19" i="44"/>
  <c r="M22" i="44"/>
  <c r="M18" i="44"/>
  <c r="AF21" i="44"/>
  <c r="AF16" i="44"/>
  <c r="AG45" i="44"/>
  <c r="AG27" i="44"/>
  <c r="AG34" i="44"/>
  <c r="N20" i="44"/>
  <c r="O20" i="44" s="1"/>
  <c r="N36" i="44"/>
  <c r="O36" i="44" s="1"/>
  <c r="N44" i="44"/>
  <c r="O44" i="44" s="1"/>
  <c r="AF25" i="44"/>
  <c r="AG23" i="44"/>
  <c r="M19" i="44"/>
  <c r="M29" i="44"/>
  <c r="AG36" i="44"/>
  <c r="N25" i="44"/>
  <c r="O25" i="44" s="1"/>
  <c r="O46" i="22"/>
  <c r="AI16" i="45"/>
  <c r="O24" i="44"/>
  <c r="O11" i="22"/>
  <c r="AC23" i="45"/>
  <c r="O27" i="44"/>
  <c r="O33" i="44"/>
  <c r="O35" i="44"/>
  <c r="O22" i="44"/>
  <c r="O44" i="22"/>
  <c r="AI14" i="45"/>
  <c r="M15" i="44"/>
  <c r="AF15" i="44"/>
  <c r="L52" i="44"/>
  <c r="AG15" i="44"/>
  <c r="N15" i="44"/>
  <c r="O19" i="44"/>
  <c r="AG52" i="44" l="1"/>
  <c r="M52" i="44"/>
  <c r="P7" i="22"/>
  <c r="H28" i="45"/>
  <c r="O15" i="44"/>
  <c r="O52" i="44" s="1"/>
  <c r="N52" i="44"/>
  <c r="AF52" i="44"/>
  <c r="P37" i="45" l="1"/>
  <c r="P11" i="22"/>
  <c r="H42" i="45"/>
  <c r="Q15" i="44"/>
  <c r="P46" i="22"/>
  <c r="AI37" i="45"/>
  <c r="AI35" i="45"/>
  <c r="P44" i="22"/>
  <c r="P9" i="22"/>
  <c r="P35" i="45"/>
  <c r="S48" i="44" l="1"/>
  <c r="U48" i="44" s="1"/>
  <c r="S45" i="44"/>
  <c r="U45" i="44" s="1"/>
  <c r="S49" i="44"/>
  <c r="U49" i="44" s="1"/>
  <c r="S46" i="44"/>
  <c r="U46" i="44" s="1"/>
  <c r="S50" i="44"/>
  <c r="U50" i="44" s="1"/>
  <c r="S47" i="44"/>
  <c r="U47" i="44" s="1"/>
  <c r="S51" i="44"/>
  <c r="U51" i="44" s="1"/>
  <c r="S19" i="44"/>
  <c r="U19" i="44" s="1"/>
  <c r="S23" i="44"/>
  <c r="U23" i="44" s="1"/>
  <c r="S27" i="44"/>
  <c r="U27" i="44" s="1"/>
  <c r="S31" i="44"/>
  <c r="U31" i="44" s="1"/>
  <c r="S35" i="44"/>
  <c r="U35" i="44" s="1"/>
  <c r="S39" i="44"/>
  <c r="U39" i="44" s="1"/>
  <c r="S43" i="44"/>
  <c r="U43" i="44" s="1"/>
  <c r="S18" i="44"/>
  <c r="U18" i="44" s="1"/>
  <c r="S26" i="44"/>
  <c r="U26" i="44" s="1"/>
  <c r="S34" i="44"/>
  <c r="U34" i="44" s="1"/>
  <c r="S42" i="44"/>
  <c r="U42" i="44" s="1"/>
  <c r="S20" i="44"/>
  <c r="U20" i="44" s="1"/>
  <c r="S36" i="44"/>
  <c r="U36" i="44" s="1"/>
  <c r="S24" i="44"/>
  <c r="U24" i="44" s="1"/>
  <c r="S17" i="44"/>
  <c r="U17" i="44" s="1"/>
  <c r="S21" i="44"/>
  <c r="U21" i="44" s="1"/>
  <c r="S25" i="44"/>
  <c r="U25" i="44" s="1"/>
  <c r="S29" i="44"/>
  <c r="U29" i="44" s="1"/>
  <c r="S33" i="44"/>
  <c r="U33" i="44" s="1"/>
  <c r="S37" i="44"/>
  <c r="U37" i="44" s="1"/>
  <c r="S41" i="44"/>
  <c r="U41" i="44" s="1"/>
  <c r="Q52" i="44"/>
  <c r="H49" i="45" s="1"/>
  <c r="S22" i="44"/>
  <c r="U22" i="44" s="1"/>
  <c r="S28" i="44"/>
  <c r="U28" i="44" s="1"/>
  <c r="S32" i="44"/>
  <c r="U32" i="44" s="1"/>
  <c r="S40" i="44"/>
  <c r="U40" i="44" s="1"/>
  <c r="S15" i="44"/>
  <c r="S38" i="44"/>
  <c r="U38" i="44" s="1"/>
  <c r="S16" i="44"/>
  <c r="U16" i="44" s="1"/>
  <c r="S30" i="44"/>
  <c r="U30" i="44" s="1"/>
  <c r="S44" i="44"/>
  <c r="U44" i="44" s="1"/>
  <c r="U15" i="44" l="1"/>
  <c r="W15" i="44" s="1" a="1"/>
  <c r="S52" i="44"/>
  <c r="W15" i="44" l="1"/>
  <c r="W26" i="44"/>
  <c r="W42" i="44"/>
  <c r="W30" i="44"/>
  <c r="W46" i="44"/>
  <c r="W18" i="44"/>
  <c r="W34" i="44"/>
  <c r="W50" i="44"/>
  <c r="W22" i="44"/>
  <c r="W38" i="44"/>
  <c r="W49" i="44"/>
  <c r="W33" i="44"/>
  <c r="W17" i="44"/>
  <c r="W36" i="44"/>
  <c r="W20" i="44"/>
  <c r="W43" i="44"/>
  <c r="W27" i="44"/>
  <c r="W37" i="44"/>
  <c r="W21" i="44"/>
  <c r="W40" i="44"/>
  <c r="W24" i="44"/>
  <c r="W47" i="44"/>
  <c r="W31" i="44"/>
  <c r="W45" i="44"/>
  <c r="W29" i="44"/>
  <c r="W48" i="44"/>
  <c r="W32" i="44"/>
  <c r="W16" i="44"/>
  <c r="W39" i="44"/>
  <c r="W23" i="44"/>
  <c r="W41" i="44"/>
  <c r="W25" i="44"/>
  <c r="W44" i="44"/>
  <c r="W28" i="44"/>
  <c r="W51" i="44"/>
  <c r="W35" i="44"/>
  <c r="W19" i="44"/>
  <c r="U52" i="44"/>
  <c r="H56" i="45" s="1"/>
  <c r="AH46" i="44" l="1"/>
  <c r="AJ46" i="44" s="1"/>
  <c r="X46" i="44"/>
  <c r="AA46" i="44" s="1"/>
  <c r="AI46" i="44"/>
  <c r="AK46" i="44" s="1"/>
  <c r="Y46" i="44"/>
  <c r="AB46" i="44" s="1"/>
  <c r="Z46" i="44"/>
  <c r="AH50" i="44"/>
  <c r="AJ50" i="44" s="1"/>
  <c r="X50" i="44"/>
  <c r="AA50" i="44" s="1"/>
  <c r="AI50" i="44"/>
  <c r="AK50" i="44" s="1"/>
  <c r="Y50" i="44"/>
  <c r="AB50" i="44" s="1"/>
  <c r="Z50" i="44"/>
  <c r="AH51" i="44"/>
  <c r="AJ51" i="44" s="1"/>
  <c r="AI51" i="44"/>
  <c r="AK51" i="44" s="1"/>
  <c r="X51" i="44"/>
  <c r="AA51" i="44" s="1"/>
  <c r="Y51" i="44"/>
  <c r="AB51" i="44" s="1"/>
  <c r="Z51" i="44"/>
  <c r="AH49" i="44"/>
  <c r="AJ49" i="44" s="1"/>
  <c r="X49" i="44"/>
  <c r="AA49" i="44" s="1"/>
  <c r="AI49" i="44"/>
  <c r="AK49" i="44" s="1"/>
  <c r="Y49" i="44"/>
  <c r="AB49" i="44" s="1"/>
  <c r="Z49" i="44"/>
  <c r="AH48" i="44"/>
  <c r="AJ48" i="44" s="1"/>
  <c r="Y48" i="44"/>
  <c r="AB48" i="44" s="1"/>
  <c r="AI48" i="44"/>
  <c r="AK48" i="44" s="1"/>
  <c r="X48" i="44"/>
  <c r="AA48" i="44" s="1"/>
  <c r="Z48" i="44"/>
  <c r="AH47" i="44"/>
  <c r="AJ47" i="44" s="1"/>
  <c r="X47" i="44"/>
  <c r="AA47" i="44" s="1"/>
  <c r="Y47" i="44"/>
  <c r="AB47" i="44" s="1"/>
  <c r="AI47" i="44"/>
  <c r="AK47" i="44" s="1"/>
  <c r="Z47" i="44"/>
  <c r="Y37" i="44"/>
  <c r="AB37" i="44" s="1"/>
  <c r="AI37" i="44"/>
  <c r="AK37" i="44" s="1"/>
  <c r="X37" i="44"/>
  <c r="AA37" i="44" s="1"/>
  <c r="AH37" i="44"/>
  <c r="AJ37" i="44" s="1"/>
  <c r="Z37" i="44"/>
  <c r="AI44" i="44"/>
  <c r="AK44" i="44" s="1"/>
  <c r="Y44" i="44"/>
  <c r="AB44" i="44" s="1"/>
  <c r="X44" i="44"/>
  <c r="AA44" i="44" s="1"/>
  <c r="AH44" i="44"/>
  <c r="AJ44" i="44" s="1"/>
  <c r="Z44" i="44"/>
  <c r="X36" i="44"/>
  <c r="AA36" i="44" s="1"/>
  <c r="AH36" i="44"/>
  <c r="AJ36" i="44" s="1"/>
  <c r="Y36" i="44"/>
  <c r="AB36" i="44" s="1"/>
  <c r="AI36" i="44"/>
  <c r="AK36" i="44" s="1"/>
  <c r="Z36" i="44"/>
  <c r="AH16" i="44"/>
  <c r="AJ16" i="44" s="1"/>
  <c r="Y16" i="44"/>
  <c r="AB16" i="44" s="1"/>
  <c r="X16" i="44"/>
  <c r="AA16" i="44" s="1"/>
  <c r="AI16" i="44"/>
  <c r="AK16" i="44" s="1"/>
  <c r="Z16" i="44"/>
  <c r="AH31" i="44"/>
  <c r="AJ31" i="44" s="1"/>
  <c r="AI31" i="44"/>
  <c r="AK31" i="44" s="1"/>
  <c r="Y31" i="44"/>
  <c r="AB31" i="44" s="1"/>
  <c r="X31" i="44"/>
  <c r="AA31" i="44" s="1"/>
  <c r="Z31" i="44"/>
  <c r="X27" i="44"/>
  <c r="AA27" i="44" s="1"/>
  <c r="AI27" i="44"/>
  <c r="AK27" i="44" s="1"/>
  <c r="Y27" i="44"/>
  <c r="AB27" i="44" s="1"/>
  <c r="AH27" i="44"/>
  <c r="AJ27" i="44" s="1"/>
  <c r="Z27" i="44"/>
  <c r="X25" i="44"/>
  <c r="AA25" i="44" s="1"/>
  <c r="AI25" i="44"/>
  <c r="AK25" i="44" s="1"/>
  <c r="Y25" i="44"/>
  <c r="AB25" i="44" s="1"/>
  <c r="AH25" i="44"/>
  <c r="AJ25" i="44" s="1"/>
  <c r="Z25" i="44"/>
  <c r="Y35" i="44"/>
  <c r="AB35" i="44" s="1"/>
  <c r="AH35" i="44"/>
  <c r="AJ35" i="44" s="1"/>
  <c r="AI35" i="44"/>
  <c r="AK35" i="44" s="1"/>
  <c r="X35" i="44"/>
  <c r="AA35" i="44" s="1"/>
  <c r="Z35" i="44"/>
  <c r="X23" i="44"/>
  <c r="AA23" i="44" s="1"/>
  <c r="AH23" i="44"/>
  <c r="AJ23" i="44" s="1"/>
  <c r="AI23" i="44"/>
  <c r="AK23" i="44" s="1"/>
  <c r="Y23" i="44"/>
  <c r="AB23" i="44" s="1"/>
  <c r="Z23" i="44"/>
  <c r="Y26" i="44"/>
  <c r="AB26" i="44" s="1"/>
  <c r="AI26" i="44"/>
  <c r="AK26" i="44" s="1"/>
  <c r="X26" i="44"/>
  <c r="AA26" i="44" s="1"/>
  <c r="AH26" i="44"/>
  <c r="AJ26" i="44" s="1"/>
  <c r="Z26" i="44"/>
  <c r="AH34" i="44"/>
  <c r="AJ34" i="44" s="1"/>
  <c r="Y34" i="44"/>
  <c r="AB34" i="44" s="1"/>
  <c r="X34" i="44"/>
  <c r="AA34" i="44" s="1"/>
  <c r="AI34" i="44"/>
  <c r="AK34" i="44" s="1"/>
  <c r="Z34" i="44"/>
  <c r="AH33" i="44"/>
  <c r="AJ33" i="44" s="1"/>
  <c r="Y33" i="44"/>
  <c r="AB33" i="44" s="1"/>
  <c r="AI33" i="44"/>
  <c r="AK33" i="44" s="1"/>
  <c r="X33" i="44"/>
  <c r="AA33" i="44" s="1"/>
  <c r="Z33" i="44"/>
  <c r="AH29" i="44"/>
  <c r="AJ29" i="44" s="1"/>
  <c r="X29" i="44"/>
  <c r="AA29" i="44" s="1"/>
  <c r="Y29" i="44"/>
  <c r="AB29" i="44" s="1"/>
  <c r="AI29" i="44"/>
  <c r="AK29" i="44" s="1"/>
  <c r="Z29" i="44"/>
  <c r="X39" i="44"/>
  <c r="AA39" i="44" s="1"/>
  <c r="AH39" i="44"/>
  <c r="AJ39" i="44" s="1"/>
  <c r="AI39" i="44"/>
  <c r="AK39" i="44" s="1"/>
  <c r="Y39" i="44"/>
  <c r="AB39" i="44" s="1"/>
  <c r="Z39" i="44"/>
  <c r="X19" i="44"/>
  <c r="AA19" i="44" s="1"/>
  <c r="AI19" i="44"/>
  <c r="AK19" i="44" s="1"/>
  <c r="Y19" i="44"/>
  <c r="AB19" i="44" s="1"/>
  <c r="AH19" i="44"/>
  <c r="AJ19" i="44" s="1"/>
  <c r="Z19" i="44"/>
  <c r="Y22" i="44"/>
  <c r="AB22" i="44" s="1"/>
  <c r="AI22" i="44"/>
  <c r="AK22" i="44" s="1"/>
  <c r="X22" i="44"/>
  <c r="AA22" i="44" s="1"/>
  <c r="AH22" i="44"/>
  <c r="AJ22" i="44" s="1"/>
  <c r="Z22" i="44"/>
  <c r="Y15" i="44"/>
  <c r="AI15" i="44"/>
  <c r="W52" i="44"/>
  <c r="AH15" i="44"/>
  <c r="X15" i="44"/>
  <c r="Z15" i="44"/>
  <c r="X30" i="44"/>
  <c r="AA30" i="44" s="1"/>
  <c r="AH30" i="44"/>
  <c r="AJ30" i="44" s="1"/>
  <c r="Y30" i="44"/>
  <c r="AB30" i="44" s="1"/>
  <c r="AI30" i="44"/>
  <c r="AK30" i="44" s="1"/>
  <c r="Z30" i="44"/>
  <c r="AI20" i="44"/>
  <c r="AK20" i="44" s="1"/>
  <c r="X20" i="44"/>
  <c r="AA20" i="44" s="1"/>
  <c r="Y20" i="44"/>
  <c r="AB20" i="44" s="1"/>
  <c r="AH20" i="44"/>
  <c r="AJ20" i="44" s="1"/>
  <c r="Z20" i="44"/>
  <c r="AH28" i="44"/>
  <c r="AJ28" i="44" s="1"/>
  <c r="X28" i="44"/>
  <c r="AA28" i="44" s="1"/>
  <c r="AI28" i="44"/>
  <c r="AK28" i="44" s="1"/>
  <c r="Y28" i="44"/>
  <c r="AB28" i="44" s="1"/>
  <c r="Z28" i="44"/>
  <c r="AI41" i="44"/>
  <c r="AK41" i="44" s="1"/>
  <c r="Y41" i="44"/>
  <c r="AB41" i="44" s="1"/>
  <c r="AH41" i="44"/>
  <c r="AJ41" i="44" s="1"/>
  <c r="X41" i="44"/>
  <c r="AA41" i="44" s="1"/>
  <c r="Z41" i="44"/>
  <c r="X38" i="44"/>
  <c r="AA38" i="44" s="1"/>
  <c r="AH38" i="44"/>
  <c r="AJ38" i="44" s="1"/>
  <c r="Y38" i="44"/>
  <c r="AB38" i="44" s="1"/>
  <c r="AI38" i="44"/>
  <c r="AK38" i="44" s="1"/>
  <c r="Z38" i="44"/>
  <c r="X18" i="44"/>
  <c r="AA18" i="44" s="1"/>
  <c r="AH18" i="44"/>
  <c r="AJ18" i="44" s="1"/>
  <c r="AI18" i="44"/>
  <c r="AK18" i="44" s="1"/>
  <c r="Y18" i="44"/>
  <c r="AB18" i="44" s="1"/>
  <c r="Z18" i="44"/>
  <c r="AI43" i="44"/>
  <c r="AK43" i="44" s="1"/>
  <c r="X43" i="44"/>
  <c r="AA43" i="44" s="1"/>
  <c r="Y43" i="44"/>
  <c r="AB43" i="44" s="1"/>
  <c r="AH43" i="44"/>
  <c r="AJ43" i="44" s="1"/>
  <c r="Z43" i="44"/>
  <c r="Y42" i="44"/>
  <c r="AB42" i="44" s="1"/>
  <c r="AI42" i="44"/>
  <c r="AK42" i="44" s="1"/>
  <c r="X42" i="44"/>
  <c r="AA42" i="44" s="1"/>
  <c r="AH42" i="44"/>
  <c r="AJ42" i="44" s="1"/>
  <c r="Z42" i="44"/>
  <c r="AI24" i="44"/>
  <c r="AK24" i="44" s="1"/>
  <c r="Y24" i="44"/>
  <c r="AB24" i="44" s="1"/>
  <c r="X24" i="44"/>
  <c r="AA24" i="44" s="1"/>
  <c r="AH24" i="44"/>
  <c r="AJ24" i="44" s="1"/>
  <c r="Z24" i="44"/>
  <c r="AH45" i="44"/>
  <c r="AJ45" i="44" s="1"/>
  <c r="X45" i="44"/>
  <c r="AA45" i="44" s="1"/>
  <c r="AI45" i="44"/>
  <c r="AK45" i="44" s="1"/>
  <c r="Y45" i="44"/>
  <c r="AB45" i="44" s="1"/>
  <c r="Z45" i="44"/>
  <c r="AI40" i="44"/>
  <c r="AK40" i="44" s="1"/>
  <c r="Y40" i="44"/>
  <c r="AB40" i="44" s="1"/>
  <c r="X40" i="44"/>
  <c r="AA40" i="44" s="1"/>
  <c r="AH40" i="44"/>
  <c r="AJ40" i="44" s="1"/>
  <c r="Z40" i="44"/>
  <c r="Y21" i="44"/>
  <c r="AB21" i="44" s="1"/>
  <c r="AI21" i="44"/>
  <c r="AK21" i="44" s="1"/>
  <c r="AH21" i="44"/>
  <c r="AJ21" i="44" s="1"/>
  <c r="X21" i="44"/>
  <c r="AA21" i="44" s="1"/>
  <c r="Z21" i="44"/>
  <c r="AI17" i="44"/>
  <c r="AK17" i="44" s="1"/>
  <c r="X17" i="44"/>
  <c r="AA17" i="44" s="1"/>
  <c r="Y17" i="44"/>
  <c r="AB17" i="44" s="1"/>
  <c r="AH17" i="44"/>
  <c r="AJ17" i="44" s="1"/>
  <c r="Z17" i="44"/>
  <c r="AI32" i="44"/>
  <c r="AK32" i="44" s="1"/>
  <c r="X32" i="44"/>
  <c r="AA32" i="44" s="1"/>
  <c r="AH32" i="44"/>
  <c r="AJ32" i="44" s="1"/>
  <c r="Y32" i="44"/>
  <c r="AB32" i="44" s="1"/>
  <c r="Z32" i="44"/>
  <c r="AI52" i="44" l="1"/>
  <c r="AH52" i="44"/>
  <c r="H63" i="45"/>
  <c r="Q7" i="22"/>
  <c r="X52" i="44"/>
  <c r="AA15" i="44"/>
  <c r="Y52" i="44"/>
  <c r="AB15" i="44"/>
  <c r="AJ15" i="44"/>
  <c r="Z52" i="44"/>
  <c r="R7" i="22" s="1"/>
  <c r="R19" i="22" s="1"/>
  <c r="AK15" i="44"/>
  <c r="AK52" i="44" s="1"/>
  <c r="R46" i="22" s="1"/>
  <c r="AA52" i="44" l="1"/>
  <c r="R9" i="22" s="1"/>
  <c r="AJ52" i="44"/>
  <c r="R44" i="22" s="1"/>
  <c r="AB52" i="44"/>
  <c r="R11" i="22" s="1"/>
  <c r="AI72" i="45"/>
  <c r="Q46" i="22"/>
  <c r="Q44" i="22"/>
  <c r="AI70" i="45"/>
  <c r="O70" i="45"/>
  <c r="Q9" i="22"/>
  <c r="O72" i="45"/>
  <c r="Q11" i="22"/>
</calcChain>
</file>

<file path=xl/sharedStrings.xml><?xml version="1.0" encoding="utf-8"?>
<sst xmlns="http://schemas.openxmlformats.org/spreadsheetml/2006/main" count="1911" uniqueCount="968">
  <si>
    <t xml:space="preserve">01 </t>
  </si>
  <si>
    <t xml:space="preserve">02 </t>
  </si>
  <si>
    <t>鉱業</t>
  </si>
  <si>
    <t xml:space="preserve">03 </t>
  </si>
  <si>
    <t>食料品</t>
  </si>
  <si>
    <t xml:space="preserve">04 </t>
  </si>
  <si>
    <t>繊維製品</t>
  </si>
  <si>
    <t xml:space="preserve">05 </t>
  </si>
  <si>
    <t xml:space="preserve">06 </t>
  </si>
  <si>
    <t>化学製品</t>
  </si>
  <si>
    <t xml:space="preserve">07 </t>
  </si>
  <si>
    <t xml:space="preserve">08 </t>
  </si>
  <si>
    <t xml:space="preserve">09 </t>
  </si>
  <si>
    <t>鉄鋼</t>
  </si>
  <si>
    <t xml:space="preserve">10 </t>
  </si>
  <si>
    <t>非鉄金属</t>
  </si>
  <si>
    <t xml:space="preserve">11 </t>
  </si>
  <si>
    <t>金属製品</t>
  </si>
  <si>
    <t xml:space="preserve">12 </t>
  </si>
  <si>
    <t xml:space="preserve">13 </t>
  </si>
  <si>
    <t xml:space="preserve">14 </t>
  </si>
  <si>
    <t xml:space="preserve">15 </t>
  </si>
  <si>
    <t xml:space="preserve">16 </t>
  </si>
  <si>
    <t>その他の製造工業製品</t>
  </si>
  <si>
    <t xml:space="preserve">17 </t>
  </si>
  <si>
    <t>建設</t>
  </si>
  <si>
    <t xml:space="preserve">18 </t>
  </si>
  <si>
    <t xml:space="preserve">19 </t>
  </si>
  <si>
    <t xml:space="preserve">20 </t>
  </si>
  <si>
    <t>商業</t>
  </si>
  <si>
    <t xml:space="preserve">21 </t>
  </si>
  <si>
    <t xml:space="preserve">22 </t>
  </si>
  <si>
    <t>不動産</t>
  </si>
  <si>
    <t xml:space="preserve">23 </t>
  </si>
  <si>
    <t xml:space="preserve">24 </t>
  </si>
  <si>
    <t xml:space="preserve">25 </t>
  </si>
  <si>
    <t>公務</t>
  </si>
  <si>
    <t xml:space="preserve">26 </t>
  </si>
  <si>
    <t xml:space="preserve">27 </t>
  </si>
  <si>
    <t xml:space="preserve">28 </t>
  </si>
  <si>
    <t xml:space="preserve">29 </t>
  </si>
  <si>
    <t xml:space="preserve">30 </t>
  </si>
  <si>
    <t xml:space="preserve">31 </t>
  </si>
  <si>
    <t>事務用品</t>
  </si>
  <si>
    <t>分類不明</t>
  </si>
  <si>
    <t>雇用者所得</t>
  </si>
  <si>
    <t>営業余剰</t>
  </si>
  <si>
    <t>資本減耗引当</t>
  </si>
  <si>
    <t>粗付加価値部門計</t>
  </si>
  <si>
    <t>民間消費支出</t>
  </si>
  <si>
    <t>一般政府消費支出</t>
  </si>
  <si>
    <t>在庫純増</t>
  </si>
  <si>
    <t>電気機械</t>
  </si>
  <si>
    <t>輸送機械</t>
  </si>
  <si>
    <t>01</t>
  </si>
  <si>
    <t>02</t>
  </si>
  <si>
    <t>03</t>
  </si>
  <si>
    <t>04</t>
  </si>
  <si>
    <t>05</t>
  </si>
  <si>
    <t>06</t>
  </si>
  <si>
    <t>07</t>
  </si>
  <si>
    <t>08</t>
  </si>
  <si>
    <t>09</t>
  </si>
  <si>
    <t>10</t>
  </si>
  <si>
    <t>11</t>
  </si>
  <si>
    <t>12</t>
  </si>
  <si>
    <t>13</t>
  </si>
  <si>
    <t>14</t>
  </si>
  <si>
    <t>15</t>
  </si>
  <si>
    <t>16</t>
  </si>
  <si>
    <t>17</t>
  </si>
  <si>
    <t>建設　　　　　　　　</t>
  </si>
  <si>
    <t>18</t>
  </si>
  <si>
    <t>19</t>
  </si>
  <si>
    <t>20</t>
  </si>
  <si>
    <t>商業　　　　　　　　</t>
  </si>
  <si>
    <t>21</t>
  </si>
  <si>
    <t>22</t>
  </si>
  <si>
    <t>不動産　　　　　　　</t>
  </si>
  <si>
    <t>23</t>
  </si>
  <si>
    <t>24</t>
  </si>
  <si>
    <t>25</t>
  </si>
  <si>
    <t>公務　　　　　　　　</t>
  </si>
  <si>
    <t>26</t>
  </si>
  <si>
    <t>27</t>
  </si>
  <si>
    <t>28</t>
  </si>
  <si>
    <t>29</t>
  </si>
  <si>
    <t>30</t>
  </si>
  <si>
    <t>31</t>
  </si>
  <si>
    <t>32</t>
  </si>
  <si>
    <t>33</t>
  </si>
  <si>
    <t>内生部門計　　</t>
  </si>
  <si>
    <t>家計外消費支出</t>
  </si>
  <si>
    <t>県内生産額</t>
  </si>
  <si>
    <t>移輸出</t>
    <rPh sb="0" eb="1">
      <t>イ</t>
    </rPh>
    <phoneticPr fontId="3"/>
  </si>
  <si>
    <t>県内最終需要計</t>
  </si>
  <si>
    <t>県内需要合計</t>
  </si>
  <si>
    <t>最終需要計</t>
  </si>
  <si>
    <t>需要合計</t>
  </si>
  <si>
    <t>最終需要部門計</t>
  </si>
  <si>
    <t>直接効果</t>
    <rPh sb="0" eb="2">
      <t>チョクセツ</t>
    </rPh>
    <rPh sb="2" eb="4">
      <t>コウカ</t>
    </rPh>
    <phoneticPr fontId="2"/>
  </si>
  <si>
    <t>第１次波及効果</t>
    <rPh sb="0" eb="1">
      <t>ダイ</t>
    </rPh>
    <rPh sb="2" eb="3">
      <t>ツギ</t>
    </rPh>
    <rPh sb="3" eb="5">
      <t>ハキュウ</t>
    </rPh>
    <rPh sb="5" eb="7">
      <t>コウカ</t>
    </rPh>
    <phoneticPr fontId="2"/>
  </si>
  <si>
    <t>原材料投入額</t>
    <rPh sb="0" eb="3">
      <t>ゲンザイリョウ</t>
    </rPh>
    <rPh sb="3" eb="6">
      <t>トウニュウガク</t>
    </rPh>
    <phoneticPr fontId="2"/>
  </si>
  <si>
    <t>移輸入</t>
    <rPh sb="0" eb="1">
      <t>イ</t>
    </rPh>
    <rPh sb="1" eb="3">
      <t>ユニュウ</t>
    </rPh>
    <phoneticPr fontId="2"/>
  </si>
  <si>
    <t>第２次波及効果</t>
    <rPh sb="0" eb="1">
      <t>ダイ</t>
    </rPh>
    <rPh sb="2" eb="3">
      <t>ツギ</t>
    </rPh>
    <rPh sb="3" eb="5">
      <t>ハキュウ</t>
    </rPh>
    <rPh sb="5" eb="7">
      <t>コウカ</t>
    </rPh>
    <phoneticPr fontId="2"/>
  </si>
  <si>
    <t>直　接　効　果</t>
    <rPh sb="0" eb="1">
      <t>チョク</t>
    </rPh>
    <rPh sb="2" eb="3">
      <t>セツ</t>
    </rPh>
    <rPh sb="4" eb="5">
      <t>コウ</t>
    </rPh>
    <rPh sb="6" eb="7">
      <t>カ</t>
    </rPh>
    <phoneticPr fontId="2"/>
  </si>
  <si>
    <t>合　計(総合効果)</t>
    <rPh sb="0" eb="1">
      <t>ゴウ</t>
    </rPh>
    <rPh sb="2" eb="3">
      <t>ケイ</t>
    </rPh>
    <rPh sb="4" eb="6">
      <t>ソウゴウ</t>
    </rPh>
    <rPh sb="6" eb="8">
      <t>コウカ</t>
    </rPh>
    <phoneticPr fontId="2"/>
  </si>
  <si>
    <t>粗　付　加
価　値　額</t>
    <rPh sb="0" eb="1">
      <t>ソ</t>
    </rPh>
    <rPh sb="2" eb="3">
      <t>ツキ</t>
    </rPh>
    <rPh sb="4" eb="5">
      <t>カ</t>
    </rPh>
    <rPh sb="6" eb="7">
      <t>アタイ</t>
    </rPh>
    <rPh sb="8" eb="9">
      <t>アタイ</t>
    </rPh>
    <rPh sb="10" eb="11">
      <t>ガク</t>
    </rPh>
    <phoneticPr fontId="2"/>
  </si>
  <si>
    <t>雇　用　者
所　得　額</t>
    <rPh sb="0" eb="1">
      <t>ヤトイ</t>
    </rPh>
    <rPh sb="2" eb="3">
      <t>ヨウ</t>
    </rPh>
    <rPh sb="4" eb="5">
      <t>シャ</t>
    </rPh>
    <rPh sb="6" eb="7">
      <t>ジョ</t>
    </rPh>
    <rPh sb="8" eb="9">
      <t>エ</t>
    </rPh>
    <rPh sb="10" eb="11">
      <t>ガク</t>
    </rPh>
    <phoneticPr fontId="2"/>
  </si>
  <si>
    <t>粗　付　加
価　値　率</t>
    <rPh sb="0" eb="1">
      <t>ソ</t>
    </rPh>
    <rPh sb="2" eb="3">
      <t>ツキ</t>
    </rPh>
    <rPh sb="4" eb="5">
      <t>カ</t>
    </rPh>
    <rPh sb="6" eb="7">
      <t>アタイ</t>
    </rPh>
    <rPh sb="8" eb="9">
      <t>アタイ</t>
    </rPh>
    <rPh sb="10" eb="11">
      <t>リツ</t>
    </rPh>
    <phoneticPr fontId="2"/>
  </si>
  <si>
    <t>雇　用　者
所　得　率</t>
    <rPh sb="0" eb="1">
      <t>ヤトイ</t>
    </rPh>
    <rPh sb="2" eb="3">
      <t>ヨウ</t>
    </rPh>
    <rPh sb="4" eb="5">
      <t>シャ</t>
    </rPh>
    <rPh sb="6" eb="7">
      <t>ジョ</t>
    </rPh>
    <rPh sb="8" eb="9">
      <t>エ</t>
    </rPh>
    <rPh sb="10" eb="11">
      <t>リツ</t>
    </rPh>
    <phoneticPr fontId="2"/>
  </si>
  <si>
    <t>自  給  率</t>
    <rPh sb="0" eb="1">
      <t>ジ</t>
    </rPh>
    <rPh sb="3" eb="4">
      <t>キュウ</t>
    </rPh>
    <rPh sb="6" eb="7">
      <t>リツ</t>
    </rPh>
    <phoneticPr fontId="2"/>
  </si>
  <si>
    <t>部　門　名</t>
  </si>
  <si>
    <t>部　門　名</t>
    <rPh sb="0" eb="1">
      <t>ブ</t>
    </rPh>
    <rPh sb="2" eb="3">
      <t>モン</t>
    </rPh>
    <rPh sb="4" eb="5">
      <t>メイ</t>
    </rPh>
    <phoneticPr fontId="2"/>
  </si>
  <si>
    <t>直 接 効 果</t>
    <rPh sb="0" eb="1">
      <t>チョク</t>
    </rPh>
    <rPh sb="2" eb="3">
      <t>セツ</t>
    </rPh>
    <rPh sb="4" eb="5">
      <t>コウ</t>
    </rPh>
    <rPh sb="6" eb="7">
      <t>カ</t>
    </rPh>
    <phoneticPr fontId="2"/>
  </si>
  <si>
    <t>耕種農業</t>
  </si>
  <si>
    <t>穀類</t>
  </si>
  <si>
    <t>いも類</t>
  </si>
  <si>
    <t>豆類</t>
  </si>
  <si>
    <t>野菜</t>
  </si>
  <si>
    <t>果実</t>
  </si>
  <si>
    <t>その他の食用作物</t>
  </si>
  <si>
    <t>砂糖原料作物</t>
  </si>
  <si>
    <t>飲料用作物</t>
  </si>
  <si>
    <t>その他の食用耕種作物</t>
  </si>
  <si>
    <t>非食用作物</t>
  </si>
  <si>
    <t>飼料作物</t>
  </si>
  <si>
    <t>種苗</t>
  </si>
  <si>
    <t>その他の非食用耕種作物</t>
  </si>
  <si>
    <t>畜産</t>
  </si>
  <si>
    <t>酪農</t>
  </si>
  <si>
    <t>鶏卵</t>
  </si>
  <si>
    <t>肉鶏</t>
  </si>
  <si>
    <t>豚</t>
  </si>
  <si>
    <t>肉用牛</t>
  </si>
  <si>
    <t>その他の畜産</t>
  </si>
  <si>
    <t>獣医業</t>
  </si>
  <si>
    <t>林業</t>
  </si>
  <si>
    <t>育林</t>
  </si>
  <si>
    <t>素材</t>
  </si>
  <si>
    <t>特用林産物</t>
  </si>
  <si>
    <t>漁業</t>
  </si>
  <si>
    <t>海面漁業</t>
  </si>
  <si>
    <t>海面養殖業</t>
  </si>
  <si>
    <t>内水面漁業</t>
  </si>
  <si>
    <t>酪農品</t>
  </si>
  <si>
    <t>冷凍魚介類</t>
  </si>
  <si>
    <t>ねり製品</t>
  </si>
  <si>
    <t>精穀</t>
  </si>
  <si>
    <t>製粉</t>
  </si>
  <si>
    <t>めん類</t>
  </si>
  <si>
    <t>菓子類</t>
  </si>
  <si>
    <t>農産保存食料品</t>
  </si>
  <si>
    <t>砂糖</t>
  </si>
  <si>
    <t>調味料</t>
  </si>
  <si>
    <t>その他の食料品</t>
  </si>
  <si>
    <t>冷凍調理食品</t>
  </si>
  <si>
    <t>清酒</t>
  </si>
  <si>
    <t>その他の酒類</t>
  </si>
  <si>
    <t>その他の飲料</t>
  </si>
  <si>
    <t>清涼飲料</t>
  </si>
  <si>
    <t>製氷</t>
  </si>
  <si>
    <t>飼料</t>
  </si>
  <si>
    <t>たばこ</t>
  </si>
  <si>
    <t>繊維工業製品</t>
  </si>
  <si>
    <t>織物</t>
  </si>
  <si>
    <t>染色整理</t>
  </si>
  <si>
    <t>その他の繊維工業製品</t>
  </si>
  <si>
    <t>織物製衣服</t>
  </si>
  <si>
    <t>その他の繊維既製品</t>
  </si>
  <si>
    <t>寝具</t>
  </si>
  <si>
    <t>製材</t>
  </si>
  <si>
    <t>その他の木製品</t>
  </si>
  <si>
    <t>木製建具</t>
  </si>
  <si>
    <t>板紙</t>
  </si>
  <si>
    <t>加工紙</t>
  </si>
  <si>
    <t>紙加工品</t>
  </si>
  <si>
    <t>紙製容器</t>
  </si>
  <si>
    <t>その他の紙製容器</t>
  </si>
  <si>
    <t>その他の紙加工品</t>
  </si>
  <si>
    <t>化学肥料</t>
  </si>
  <si>
    <t>無機顔料</t>
  </si>
  <si>
    <t>塩</t>
  </si>
  <si>
    <t>その他の無機化学工業製品</t>
  </si>
  <si>
    <t>石油化学基礎製品</t>
  </si>
  <si>
    <t>石油化学系芳香族製品</t>
  </si>
  <si>
    <t>脂肪族中間物</t>
  </si>
  <si>
    <t>可塑剤</t>
  </si>
  <si>
    <t>その他の有機化学工業製品</t>
  </si>
  <si>
    <t>合成樹脂</t>
  </si>
  <si>
    <t>熱硬化性樹脂</t>
  </si>
  <si>
    <t>熱可塑性樹脂</t>
  </si>
  <si>
    <t>高機能性樹脂</t>
  </si>
  <si>
    <t>その他の合成樹脂</t>
  </si>
  <si>
    <t>化学繊維</t>
  </si>
  <si>
    <t>医薬品</t>
  </si>
  <si>
    <t>農薬</t>
  </si>
  <si>
    <t>その他の化学最終製品</t>
  </si>
  <si>
    <t>石油製品</t>
  </si>
  <si>
    <t>石炭製品</t>
  </si>
  <si>
    <t>舗装材料</t>
  </si>
  <si>
    <t>陶磁器</t>
  </si>
  <si>
    <t>耐火物</t>
  </si>
  <si>
    <t>その他の建設用土石製品</t>
  </si>
  <si>
    <t>研磨材</t>
  </si>
  <si>
    <t>銑鉄</t>
  </si>
  <si>
    <t>鋼材</t>
  </si>
  <si>
    <t>熱間圧延鋼材</t>
  </si>
  <si>
    <t>鋼管</t>
  </si>
  <si>
    <t>冷間仕上鋼材</t>
  </si>
  <si>
    <t>めっき鋼材</t>
  </si>
  <si>
    <t>鋳鍛鋼</t>
  </si>
  <si>
    <t>鋳鉄管</t>
  </si>
  <si>
    <t>その他の鉄鋼製品</t>
  </si>
  <si>
    <t>銅</t>
  </si>
  <si>
    <t>その他の非鉄金属地金</t>
  </si>
  <si>
    <t>非鉄金属加工製品</t>
  </si>
  <si>
    <t>その他の非鉄金属製品</t>
  </si>
  <si>
    <t>伸銅品</t>
  </si>
  <si>
    <t>非鉄金属素形材</t>
  </si>
  <si>
    <t>核燃料</t>
  </si>
  <si>
    <t>建設用金属製品</t>
  </si>
  <si>
    <t>建築用金属製品</t>
  </si>
  <si>
    <t>その他の金属製品</t>
  </si>
  <si>
    <t>原動機</t>
  </si>
  <si>
    <t>運搬機械</t>
  </si>
  <si>
    <t>機械工具</t>
  </si>
  <si>
    <t>化学機械</t>
  </si>
  <si>
    <t>金属工作機械</t>
  </si>
  <si>
    <t>金属加工機械</t>
  </si>
  <si>
    <t>繊維機械</t>
  </si>
  <si>
    <t>半導体製造装置</t>
  </si>
  <si>
    <t>金型</t>
  </si>
  <si>
    <t>事務用機械</t>
  </si>
  <si>
    <t>複写機</t>
  </si>
  <si>
    <t>その他の事務用機械</t>
  </si>
  <si>
    <t>電気音響機器</t>
  </si>
  <si>
    <t>有線電気通信機器</t>
  </si>
  <si>
    <t>その他の電気通信機器</t>
  </si>
  <si>
    <t>電子応用装置</t>
  </si>
  <si>
    <t>電気計測器</t>
  </si>
  <si>
    <t>半導体素子</t>
  </si>
  <si>
    <t>集積回路</t>
  </si>
  <si>
    <t>電子部品</t>
  </si>
  <si>
    <t>回転電気機械</t>
  </si>
  <si>
    <t>電気照明器具</t>
  </si>
  <si>
    <t>電池</t>
  </si>
  <si>
    <t>電球類</t>
  </si>
  <si>
    <t>その他の電気機械器具</t>
  </si>
  <si>
    <t>乗用車</t>
  </si>
  <si>
    <t>二輪自動車</t>
  </si>
  <si>
    <t>自動車部品</t>
  </si>
  <si>
    <t>鋼船</t>
  </si>
  <si>
    <t>その他の船舶</t>
  </si>
  <si>
    <t>舶用内燃機関</t>
  </si>
  <si>
    <t>船舶修理</t>
  </si>
  <si>
    <t>鉄道車両</t>
  </si>
  <si>
    <t>鉄道車両修理</t>
  </si>
  <si>
    <t>航空機</t>
  </si>
  <si>
    <t>航空機修理</t>
  </si>
  <si>
    <t>その他の輸送機械</t>
  </si>
  <si>
    <t>自転車</t>
  </si>
  <si>
    <t>時計</t>
  </si>
  <si>
    <t>医療用機械器具</t>
  </si>
  <si>
    <t>革製履物</t>
  </si>
  <si>
    <t>運動用品</t>
  </si>
  <si>
    <t>楽器</t>
  </si>
  <si>
    <t>情報記録物</t>
  </si>
  <si>
    <t>身辺細貨品</t>
  </si>
  <si>
    <t>武器</t>
  </si>
  <si>
    <t>住宅建築</t>
  </si>
  <si>
    <t>非住宅建築</t>
  </si>
  <si>
    <t>建設補修</t>
  </si>
  <si>
    <t>公共事業</t>
  </si>
  <si>
    <t>道路関係公共事業</t>
  </si>
  <si>
    <t>農林関係公共事業</t>
  </si>
  <si>
    <t>その他の土木建設</t>
  </si>
  <si>
    <t>鉄道軌道建設</t>
  </si>
  <si>
    <t>電力施設建設</t>
  </si>
  <si>
    <t>電気通信施設建設</t>
  </si>
  <si>
    <t>熱供給業</t>
  </si>
  <si>
    <t>水道</t>
  </si>
  <si>
    <t>工業用水</t>
  </si>
  <si>
    <t>廃棄物処理</t>
  </si>
  <si>
    <t>卸売</t>
  </si>
  <si>
    <t>小売</t>
  </si>
  <si>
    <t>金融</t>
  </si>
  <si>
    <t>保険</t>
  </si>
  <si>
    <t>生命保険</t>
  </si>
  <si>
    <t>損害保険</t>
  </si>
  <si>
    <t>不動産仲介及び賃貸</t>
  </si>
  <si>
    <t>不動産賃貸業</t>
  </si>
  <si>
    <t>住宅賃貸料</t>
  </si>
  <si>
    <t>鉄道輸送</t>
  </si>
  <si>
    <t>鉄道旅客輸送</t>
  </si>
  <si>
    <t>鉄道貨物輸送</t>
  </si>
  <si>
    <t>道路旅客輸送</t>
  </si>
  <si>
    <t>水運</t>
  </si>
  <si>
    <t>外洋輸送</t>
  </si>
  <si>
    <t>港湾運送</t>
  </si>
  <si>
    <t>航空輸送</t>
  </si>
  <si>
    <t>倉庫</t>
  </si>
  <si>
    <t>こん包</t>
  </si>
  <si>
    <t>道路輸送施設提供</t>
  </si>
  <si>
    <t>放送</t>
  </si>
  <si>
    <t>公共放送</t>
  </si>
  <si>
    <t>民間放送</t>
  </si>
  <si>
    <t>有線放送</t>
  </si>
  <si>
    <t>教育</t>
  </si>
  <si>
    <t>学校教育</t>
  </si>
  <si>
    <t>研究</t>
  </si>
  <si>
    <t>学術研究機関</t>
  </si>
  <si>
    <t>企業内研究開発</t>
  </si>
  <si>
    <t>広告</t>
  </si>
  <si>
    <t>貸自動車業</t>
  </si>
  <si>
    <t>機械修理</t>
  </si>
  <si>
    <t>映画館</t>
  </si>
  <si>
    <t>遊戯場</t>
  </si>
  <si>
    <t>その他の娯楽</t>
  </si>
  <si>
    <t>理容業</t>
  </si>
  <si>
    <t>美容業</t>
  </si>
  <si>
    <t>浴場業</t>
  </si>
  <si>
    <t>写真業</t>
  </si>
  <si>
    <t>冠婚葬祭業</t>
  </si>
  <si>
    <t>部門分類説明</t>
    <rPh sb="0" eb="2">
      <t>ブモン</t>
    </rPh>
    <rPh sb="2" eb="4">
      <t>ブンルイ</t>
    </rPh>
    <rPh sb="4" eb="6">
      <t>セツメイ</t>
    </rPh>
    <phoneticPr fontId="2"/>
  </si>
  <si>
    <t>詳　　細　　分　　類</t>
    <rPh sb="0" eb="1">
      <t>ショウ</t>
    </rPh>
    <rPh sb="3" eb="4">
      <t>ホソ</t>
    </rPh>
    <rPh sb="6" eb="7">
      <t>ブン</t>
    </rPh>
    <rPh sb="9" eb="10">
      <t>ルイ</t>
    </rPh>
    <phoneticPr fontId="2"/>
  </si>
  <si>
    <t>合　計</t>
    <rPh sb="0" eb="1">
      <t>ゴウ</t>
    </rPh>
    <rPh sb="2" eb="3">
      <t>ケイ</t>
    </rPh>
    <phoneticPr fontId="2"/>
  </si>
  <si>
    <t>結果表</t>
    <rPh sb="0" eb="2">
      <t>ケッカ</t>
    </rPh>
    <rPh sb="2" eb="3">
      <t>オモテ</t>
    </rPh>
    <phoneticPr fontId="2"/>
  </si>
  <si>
    <t>フロー図</t>
    <rPh sb="3" eb="4">
      <t>ズ</t>
    </rPh>
    <phoneticPr fontId="2"/>
  </si>
  <si>
    <t>計算表</t>
    <rPh sb="0" eb="2">
      <t>ケイサン</t>
    </rPh>
    <rPh sb="2" eb="3">
      <t>オモテ</t>
    </rPh>
    <phoneticPr fontId="2"/>
  </si>
  <si>
    <t>*1</t>
    <phoneticPr fontId="2"/>
  </si>
  <si>
    <t>*2</t>
    <phoneticPr fontId="2"/>
  </si>
  <si>
    <t>生　　　産
誘　発　額</t>
    <rPh sb="0" eb="1">
      <t>ショウ</t>
    </rPh>
    <rPh sb="4" eb="5">
      <t>サン</t>
    </rPh>
    <rPh sb="6" eb="7">
      <t>ユウ</t>
    </rPh>
    <rPh sb="8" eb="9">
      <t>ハツ</t>
    </rPh>
    <rPh sb="10" eb="11">
      <t>ガク</t>
    </rPh>
    <phoneticPr fontId="2"/>
  </si>
  <si>
    <t>粗付加価値
誘　発　額</t>
    <rPh sb="0" eb="1">
      <t>ソ</t>
    </rPh>
    <rPh sb="1" eb="3">
      <t>フカ</t>
    </rPh>
    <rPh sb="3" eb="5">
      <t>カチ</t>
    </rPh>
    <rPh sb="6" eb="7">
      <t>ユウ</t>
    </rPh>
    <rPh sb="8" eb="9">
      <t>ハツ</t>
    </rPh>
    <rPh sb="10" eb="11">
      <t>ガク</t>
    </rPh>
    <phoneticPr fontId="2"/>
  </si>
  <si>
    <t>雇用者所得
誘　発　額</t>
    <rPh sb="0" eb="3">
      <t>コヨウシャ</t>
    </rPh>
    <rPh sb="3" eb="5">
      <t>ショトク</t>
    </rPh>
    <rPh sb="6" eb="7">
      <t>ユウ</t>
    </rPh>
    <rPh sb="8" eb="9">
      <t>ハツ</t>
    </rPh>
    <rPh sb="10" eb="11">
      <t>ガク</t>
    </rPh>
    <phoneticPr fontId="2"/>
  </si>
  <si>
    <t>粗付加価値
誘  発  額</t>
    <rPh sb="0" eb="1">
      <t>ソ</t>
    </rPh>
    <rPh sb="1" eb="3">
      <t>フカ</t>
    </rPh>
    <rPh sb="3" eb="5">
      <t>カチ</t>
    </rPh>
    <rPh sb="6" eb="7">
      <t>ユウ</t>
    </rPh>
    <rPh sb="9" eb="10">
      <t>ハツ</t>
    </rPh>
    <rPh sb="12" eb="13">
      <t>ガク</t>
    </rPh>
    <phoneticPr fontId="2"/>
  </si>
  <si>
    <t>雇用者所得
誘　発　額</t>
    <rPh sb="0" eb="1">
      <t>ヤトイ</t>
    </rPh>
    <rPh sb="1" eb="2">
      <t>ヨウ</t>
    </rPh>
    <rPh sb="2" eb="3">
      <t>シャ</t>
    </rPh>
    <rPh sb="3" eb="4">
      <t>ジョ</t>
    </rPh>
    <rPh sb="4" eb="5">
      <t>エ</t>
    </rPh>
    <rPh sb="6" eb="7">
      <t>ユウ</t>
    </rPh>
    <rPh sb="8" eb="9">
      <t>ハツ</t>
    </rPh>
    <rPh sb="10" eb="11">
      <t>ガク</t>
    </rPh>
    <phoneticPr fontId="2"/>
  </si>
  <si>
    <t>生      産
誘  発  額</t>
    <rPh sb="0" eb="1">
      <t>ショウ</t>
    </rPh>
    <rPh sb="7" eb="8">
      <t>サン</t>
    </rPh>
    <rPh sb="9" eb="10">
      <t>ユウ</t>
    </rPh>
    <rPh sb="12" eb="13">
      <t>ハツ</t>
    </rPh>
    <rPh sb="15" eb="16">
      <t>ガク</t>
    </rPh>
    <phoneticPr fontId="2"/>
  </si>
  <si>
    <t>消　　　費
支　出　額</t>
    <rPh sb="0" eb="1">
      <t>ショウ</t>
    </rPh>
    <rPh sb="4" eb="5">
      <t>ヒ</t>
    </rPh>
    <rPh sb="6" eb="7">
      <t>シ</t>
    </rPh>
    <rPh sb="8" eb="9">
      <t>デ</t>
    </rPh>
    <rPh sb="10" eb="11">
      <t>ガク</t>
    </rPh>
    <phoneticPr fontId="2"/>
  </si>
  <si>
    <t>民間消費
支  出  額</t>
    <rPh sb="0" eb="1">
      <t>タミ</t>
    </rPh>
    <rPh sb="1" eb="2">
      <t>マ</t>
    </rPh>
    <rPh sb="2" eb="3">
      <t>ショウ</t>
    </rPh>
    <rPh sb="3" eb="4">
      <t>ヒ</t>
    </rPh>
    <rPh sb="5" eb="6">
      <t>シ</t>
    </rPh>
    <rPh sb="8" eb="9">
      <t>デ</t>
    </rPh>
    <rPh sb="11" eb="12">
      <t>ガク</t>
    </rPh>
    <phoneticPr fontId="2"/>
  </si>
  <si>
    <t>県内民間
消費支出額</t>
    <rPh sb="0" eb="2">
      <t>ケンナイ</t>
    </rPh>
    <rPh sb="2" eb="4">
      <t>ミンカン</t>
    </rPh>
    <rPh sb="5" eb="7">
      <t>ショウヒ</t>
    </rPh>
    <rPh sb="7" eb="9">
      <t>シシュツ</t>
    </rPh>
    <rPh sb="9" eb="10">
      <t>ガク</t>
    </rPh>
    <phoneticPr fontId="2"/>
  </si>
  <si>
    <t>消 費 転 換
係　　   数</t>
    <rPh sb="0" eb="1">
      <t>ショウ</t>
    </rPh>
    <rPh sb="2" eb="3">
      <t>ヒ</t>
    </rPh>
    <rPh sb="4" eb="5">
      <t>テン</t>
    </rPh>
    <rPh sb="6" eb="7">
      <t>カン</t>
    </rPh>
    <rPh sb="8" eb="9">
      <t>ガカリ</t>
    </rPh>
    <rPh sb="14" eb="15">
      <t>カズ</t>
    </rPh>
    <phoneticPr fontId="2"/>
  </si>
  <si>
    <t>雇  用  者
所 得 額 計</t>
    <rPh sb="0" eb="1">
      <t>ヤトイ</t>
    </rPh>
    <rPh sb="3" eb="4">
      <t>ヨウ</t>
    </rPh>
    <rPh sb="6" eb="7">
      <t>シャ</t>
    </rPh>
    <rPh sb="8" eb="9">
      <t>ジョ</t>
    </rPh>
    <rPh sb="10" eb="11">
      <t>エ</t>
    </rPh>
    <rPh sb="12" eb="13">
      <t>ガク</t>
    </rPh>
    <rPh sb="14" eb="15">
      <t>ケイ</t>
    </rPh>
    <phoneticPr fontId="2"/>
  </si>
  <si>
    <t>民 間 消 費
支 出 構 成</t>
    <rPh sb="0" eb="1">
      <t>タミ</t>
    </rPh>
    <rPh sb="2" eb="3">
      <t>マ</t>
    </rPh>
    <rPh sb="4" eb="5">
      <t>ショウ</t>
    </rPh>
    <rPh sb="6" eb="7">
      <t>ヒ</t>
    </rPh>
    <rPh sb="8" eb="9">
      <t>シ</t>
    </rPh>
    <rPh sb="10" eb="11">
      <t>デ</t>
    </rPh>
    <rPh sb="12" eb="13">
      <t>カマエ</t>
    </rPh>
    <rPh sb="14" eb="15">
      <t>シゲル</t>
    </rPh>
    <phoneticPr fontId="2"/>
  </si>
  <si>
    <t>間接税(除関税)</t>
  </si>
  <si>
    <t>(控除)経常補助金</t>
  </si>
  <si>
    <t>係数Ａ　自給率</t>
    <rPh sb="0" eb="2">
      <t>ケイスウ</t>
    </rPh>
    <rPh sb="4" eb="7">
      <t>ジキュウリツ</t>
    </rPh>
    <phoneticPr fontId="2"/>
  </si>
  <si>
    <t>係数Ｇ　民間消費支出構成</t>
    <rPh sb="0" eb="2">
      <t>ケイスウ</t>
    </rPh>
    <rPh sb="4" eb="6">
      <t>ミンカン</t>
    </rPh>
    <rPh sb="6" eb="8">
      <t>ショウヒ</t>
    </rPh>
    <rPh sb="8" eb="10">
      <t>シシュツ</t>
    </rPh>
    <rPh sb="10" eb="12">
      <t>コウセイ</t>
    </rPh>
    <phoneticPr fontId="2"/>
  </si>
  <si>
    <t>　クリックすると、該当する係数へ移動します。</t>
    <rPh sb="9" eb="11">
      <t>ガイトウ</t>
    </rPh>
    <rPh sb="13" eb="15">
      <t>ケイスウ</t>
    </rPh>
    <rPh sb="16" eb="18">
      <t>イドウ</t>
    </rPh>
    <phoneticPr fontId="2"/>
  </si>
  <si>
    <t>係数Ｃ　雇用者所得率</t>
    <rPh sb="0" eb="2">
      <t>ケイスウ</t>
    </rPh>
    <rPh sb="4" eb="7">
      <t>コヨウシャ</t>
    </rPh>
    <rPh sb="7" eb="9">
      <t>ショトク</t>
    </rPh>
    <rPh sb="9" eb="10">
      <t>リツ</t>
    </rPh>
    <phoneticPr fontId="2"/>
  </si>
  <si>
    <t>５か年
平 均</t>
    <rPh sb="2" eb="3">
      <t>ネン</t>
    </rPh>
    <rPh sb="4" eb="5">
      <t>ヒラ</t>
    </rPh>
    <rPh sb="6" eb="7">
      <t>ヒトシ</t>
    </rPh>
    <phoneticPr fontId="2"/>
  </si>
  <si>
    <t>係数Ｂ　粗付加価値率</t>
    <rPh sb="0" eb="2">
      <t>ケイスウ</t>
    </rPh>
    <rPh sb="4" eb="5">
      <t>ソ</t>
    </rPh>
    <rPh sb="5" eb="7">
      <t>フカ</t>
    </rPh>
    <rPh sb="7" eb="9">
      <t>カチ</t>
    </rPh>
    <rPh sb="9" eb="10">
      <t>リツ</t>
    </rPh>
    <phoneticPr fontId="2"/>
  </si>
  <si>
    <t>係数Ｄ　投入係数</t>
    <rPh sb="0" eb="2">
      <t>ケイスウ</t>
    </rPh>
    <rPh sb="4" eb="6">
      <t>トウニュウ</t>
    </rPh>
    <rPh sb="6" eb="8">
      <t>ケイスウ</t>
    </rPh>
    <phoneticPr fontId="2"/>
  </si>
  <si>
    <t>←シートのトップへ戻る</t>
    <rPh sb="9" eb="10">
      <t>モド</t>
    </rPh>
    <phoneticPr fontId="2"/>
  </si>
  <si>
    <t>↑シートのトップへ戻る</t>
    <rPh sb="9" eb="10">
      <t>モド</t>
    </rPh>
    <phoneticPr fontId="2"/>
  </si>
  <si>
    <t>*3</t>
    <phoneticPr fontId="2"/>
  </si>
  <si>
    <t>(倍)</t>
    <rPh sb="1" eb="2">
      <t>バイ</t>
    </rPh>
    <phoneticPr fontId="2"/>
  </si>
  <si>
    <t>粗付加価値
誘  発  額</t>
    <rPh sb="0" eb="3">
      <t>ソフカ</t>
    </rPh>
    <rPh sb="3" eb="5">
      <t>カチ</t>
    </rPh>
    <rPh sb="6" eb="7">
      <t>ユウ</t>
    </rPh>
    <rPh sb="9" eb="10">
      <t>ハツ</t>
    </rPh>
    <rPh sb="12" eb="13">
      <t>ガク</t>
    </rPh>
    <phoneticPr fontId="2"/>
  </si>
  <si>
    <t>雇用者所得
誘  発  額</t>
    <rPh sb="0" eb="3">
      <t>コヨウシャ</t>
    </rPh>
    <rPh sb="3" eb="5">
      <t>ショトク</t>
    </rPh>
    <rPh sb="6" eb="7">
      <t>ユウ</t>
    </rPh>
    <rPh sb="9" eb="10">
      <t>ハツ</t>
    </rPh>
    <rPh sb="12" eb="13">
      <t>ガク</t>
    </rPh>
    <phoneticPr fontId="2"/>
  </si>
  <si>
    <t>生 　   産 
誘  発  額</t>
    <rPh sb="0" eb="1">
      <t>ショウ</t>
    </rPh>
    <rPh sb="6" eb="7">
      <t>サン</t>
    </rPh>
    <rPh sb="9" eb="10">
      <t>ユウ</t>
    </rPh>
    <rPh sb="12" eb="13">
      <t>ハツ</t>
    </rPh>
    <rPh sb="15" eb="16">
      <t>ガク</t>
    </rPh>
    <phoneticPr fontId="2"/>
  </si>
  <si>
    <t>第２次波及
効      果</t>
    <rPh sb="0" eb="1">
      <t>ダイ</t>
    </rPh>
    <rPh sb="2" eb="3">
      <t>ツギ</t>
    </rPh>
    <rPh sb="3" eb="5">
      <t>ハキュウ</t>
    </rPh>
    <rPh sb="6" eb="7">
      <t>コウ</t>
    </rPh>
    <rPh sb="13" eb="14">
      <t>ハテ</t>
    </rPh>
    <phoneticPr fontId="2"/>
  </si>
  <si>
    <t>第１次波及
効      果</t>
    <rPh sb="0" eb="1">
      <t>ダイ</t>
    </rPh>
    <rPh sb="2" eb="3">
      <t>ツギ</t>
    </rPh>
    <rPh sb="3" eb="5">
      <t>ハキュウ</t>
    </rPh>
    <rPh sb="6" eb="7">
      <t>コウ</t>
    </rPh>
    <rPh sb="13" eb="14">
      <t>カ</t>
    </rPh>
    <phoneticPr fontId="2"/>
  </si>
  <si>
    <t>(単位：百万円)</t>
    <rPh sb="1" eb="3">
      <t>タンイ</t>
    </rPh>
    <rPh sb="4" eb="6">
      <t>ヒャクマン</t>
    </rPh>
    <rPh sb="6" eb="7">
      <t>エン</t>
    </rPh>
    <phoneticPr fontId="2"/>
  </si>
  <si>
    <t>県内総固定資本形成(公的)</t>
  </si>
  <si>
    <t>県内総固定資本形成(民間)</t>
  </si>
  <si>
    <t>(控除)移輸入</t>
    <rPh sb="4" eb="5">
      <t>イ</t>
    </rPh>
    <rPh sb="5" eb="7">
      <t>ユニュウ</t>
    </rPh>
    <phoneticPr fontId="3"/>
  </si>
  <si>
    <t>移輸入率</t>
    <rPh sb="0" eb="1">
      <t>イ</t>
    </rPh>
    <rPh sb="1" eb="3">
      <t>ユニュウ</t>
    </rPh>
    <rPh sb="3" eb="4">
      <t>リツ</t>
    </rPh>
    <phoneticPr fontId="2"/>
  </si>
  <si>
    <t>自給率</t>
    <rPh sb="0" eb="3">
      <t>ジキュウリツ</t>
    </rPh>
    <phoneticPr fontId="2"/>
  </si>
  <si>
    <t>1-移輸入率</t>
    <phoneticPr fontId="2"/>
  </si>
  <si>
    <t>民間消費支出構成</t>
    <phoneticPr fontId="2"/>
  </si>
  <si>
    <t>*金額と図形の縮尺は正確な比率にはなっていません。</t>
    <rPh sb="1" eb="3">
      <t>キンガク</t>
    </rPh>
    <rPh sb="4" eb="6">
      <t>ズケイ</t>
    </rPh>
    <rPh sb="7" eb="9">
      <t>シュクシャク</t>
    </rPh>
    <rPh sb="10" eb="12">
      <t>セイカク</t>
    </rPh>
    <rPh sb="13" eb="15">
      <t>ヒリツ</t>
    </rPh>
    <phoneticPr fontId="2"/>
  </si>
  <si>
    <t>(単位：百万円､四捨五入のため合計と内訳は必ずしも一致しません。)</t>
    <rPh sb="1" eb="3">
      <t>タンイ</t>
    </rPh>
    <rPh sb="4" eb="6">
      <t>ヒャクマン</t>
    </rPh>
    <rPh sb="6" eb="7">
      <t>エン</t>
    </rPh>
    <rPh sb="8" eb="12">
      <t>シシャゴニュウ</t>
    </rPh>
    <rPh sb="15" eb="17">
      <t>ゴウケイ</t>
    </rPh>
    <rPh sb="18" eb="20">
      <t>ウチワケ</t>
    </rPh>
    <rPh sb="21" eb="22">
      <t>カナラ</t>
    </rPh>
    <rPh sb="25" eb="27">
      <t>イッチ</t>
    </rPh>
    <phoneticPr fontId="2"/>
  </si>
  <si>
    <t>*3 雇用者所得誘発額：雇用者所得は民間､政府等に雇用されている者に対して労働の報酬として支払われる現金､現物のいっさいの所得。雇用者所得誘発額は生産が誘発されることに伴って誘発される雇用者所得の額。</t>
    <rPh sb="3" eb="6">
      <t>コヨウシャ</t>
    </rPh>
    <rPh sb="6" eb="8">
      <t>ショトク</t>
    </rPh>
    <rPh sb="8" eb="11">
      <t>ユウハツガク</t>
    </rPh>
    <rPh sb="12" eb="15">
      <t>コヨウシャ</t>
    </rPh>
    <rPh sb="15" eb="17">
      <t>ショトク</t>
    </rPh>
    <rPh sb="18" eb="20">
      <t>ミンカン</t>
    </rPh>
    <rPh sb="21" eb="23">
      <t>セイフ</t>
    </rPh>
    <rPh sb="23" eb="24">
      <t>トウ</t>
    </rPh>
    <rPh sb="25" eb="27">
      <t>コヨウ</t>
    </rPh>
    <rPh sb="32" eb="33">
      <t>モノ</t>
    </rPh>
    <rPh sb="34" eb="35">
      <t>タイ</t>
    </rPh>
    <rPh sb="37" eb="39">
      <t>ロウドウ</t>
    </rPh>
    <rPh sb="40" eb="42">
      <t>ホウシュウ</t>
    </rPh>
    <rPh sb="45" eb="47">
      <t>シハラ</t>
    </rPh>
    <rPh sb="50" eb="52">
      <t>ゲンキン</t>
    </rPh>
    <rPh sb="53" eb="55">
      <t>ゲンブツ</t>
    </rPh>
    <rPh sb="61" eb="63">
      <t>ショトク</t>
    </rPh>
    <rPh sb="64" eb="67">
      <t>コヨウシャ</t>
    </rPh>
    <rPh sb="67" eb="69">
      <t>ショトク</t>
    </rPh>
    <rPh sb="69" eb="72">
      <t>ユウハツガク</t>
    </rPh>
    <rPh sb="73" eb="75">
      <t>セイサン</t>
    </rPh>
    <rPh sb="76" eb="78">
      <t>ユウハツ</t>
    </rPh>
    <rPh sb="84" eb="85">
      <t>トモナ</t>
    </rPh>
    <rPh sb="87" eb="89">
      <t>ユウハツ</t>
    </rPh>
    <rPh sb="92" eb="95">
      <t>コヨウシャ</t>
    </rPh>
    <rPh sb="95" eb="97">
      <t>ショトク</t>
    </rPh>
    <rPh sb="98" eb="99">
      <t>ガク</t>
    </rPh>
    <phoneticPr fontId="2"/>
  </si>
  <si>
    <t>*2 粗付加価値誘発額：粗付加価値は生産活動によって新たに付け加えられた価値で､雇用者所得､営業余剰､資本減耗引当等で構成される。粗付価値誘発額は生産が誘発されることに伴って誘発される粗付加価値の額。</t>
    <rPh sb="3" eb="4">
      <t>ソ</t>
    </rPh>
    <rPh sb="4" eb="6">
      <t>フカ</t>
    </rPh>
    <rPh sb="6" eb="8">
      <t>カチ</t>
    </rPh>
    <rPh sb="8" eb="10">
      <t>ユウハツ</t>
    </rPh>
    <rPh sb="10" eb="11">
      <t>ガク</t>
    </rPh>
    <phoneticPr fontId="2"/>
  </si>
  <si>
    <t>係　数</t>
    <rPh sb="0" eb="1">
      <t>カカリ</t>
    </rPh>
    <rPh sb="2" eb="3">
      <t>カズ</t>
    </rPh>
    <phoneticPr fontId="2"/>
  </si>
  <si>
    <t>合      計
（総合効果）</t>
    <rPh sb="0" eb="1">
      <t>ゴウ</t>
    </rPh>
    <rPh sb="7" eb="8">
      <t>ケイ</t>
    </rPh>
    <rPh sb="10" eb="12">
      <t>ソウゴウ</t>
    </rPh>
    <rPh sb="12" eb="14">
      <t>コウカ</t>
    </rPh>
    <phoneticPr fontId="2"/>
  </si>
  <si>
    <t>(4) 消費転換係数</t>
    <rPh sb="4" eb="6">
      <t>ショウヒ</t>
    </rPh>
    <rPh sb="6" eb="8">
      <t>テンカン</t>
    </rPh>
    <rPh sb="8" eb="10">
      <t>ケイスウ</t>
    </rPh>
    <phoneticPr fontId="2"/>
  </si>
  <si>
    <t>*1 生産誘発額：最終需要をまかなうために直接･間接に必要となる県内生産の額。</t>
    <rPh sb="3" eb="5">
      <t>セイサン</t>
    </rPh>
    <rPh sb="5" eb="8">
      <t>ユウハツガク</t>
    </rPh>
    <rPh sb="9" eb="11">
      <t>サイシュウ</t>
    </rPh>
    <rPh sb="11" eb="13">
      <t>ジュヨウ</t>
    </rPh>
    <rPh sb="21" eb="23">
      <t>チョクセツ</t>
    </rPh>
    <rPh sb="24" eb="26">
      <t>カンセツ</t>
    </rPh>
    <rPh sb="27" eb="29">
      <t>ヒツヨウ</t>
    </rPh>
    <rPh sb="32" eb="34">
      <t>ケンナイ</t>
    </rPh>
    <rPh sb="34" eb="36">
      <t>セイサン</t>
    </rPh>
    <rPh sb="37" eb="38">
      <t>ガク</t>
    </rPh>
    <phoneticPr fontId="2"/>
  </si>
  <si>
    <t>(単位：人､四捨五入のため合計と内訳は必ずしも一致しません。)</t>
    <rPh sb="1" eb="3">
      <t>タンイ</t>
    </rPh>
    <rPh sb="4" eb="5">
      <t>ヒト</t>
    </rPh>
    <rPh sb="6" eb="10">
      <t>シシャゴニュウ</t>
    </rPh>
    <rPh sb="13" eb="15">
      <t>ゴウケイ</t>
    </rPh>
    <rPh sb="16" eb="18">
      <t>ウチワケ</t>
    </rPh>
    <rPh sb="19" eb="20">
      <t>カナラ</t>
    </rPh>
    <rPh sb="23" eb="25">
      <t>イッチ</t>
    </rPh>
    <phoneticPr fontId="2"/>
  </si>
  <si>
    <t>就　業　者 
誘　発　数</t>
    <rPh sb="0" eb="1">
      <t>シュウ</t>
    </rPh>
    <rPh sb="2" eb="3">
      <t>ギョウ</t>
    </rPh>
    <rPh sb="4" eb="5">
      <t>シャ</t>
    </rPh>
    <rPh sb="7" eb="8">
      <t>ユウ</t>
    </rPh>
    <rPh sb="9" eb="10">
      <t>ハツ</t>
    </rPh>
    <rPh sb="11" eb="12">
      <t>カズ</t>
    </rPh>
    <phoneticPr fontId="2"/>
  </si>
  <si>
    <t>雇　用　者
誘  発  数</t>
    <rPh sb="0" eb="1">
      <t>ヤトイ</t>
    </rPh>
    <rPh sb="2" eb="3">
      <t>ヨウ</t>
    </rPh>
    <rPh sb="4" eb="5">
      <t>シャ</t>
    </rPh>
    <rPh sb="6" eb="7">
      <t>ユウ</t>
    </rPh>
    <rPh sb="9" eb="10">
      <t>ハツ</t>
    </rPh>
    <rPh sb="12" eb="13">
      <t>カズ</t>
    </rPh>
    <phoneticPr fontId="2"/>
  </si>
  <si>
    <t>*4</t>
    <phoneticPr fontId="2"/>
  </si>
  <si>
    <t>*5</t>
    <phoneticPr fontId="2"/>
  </si>
  <si>
    <t>飲食料品</t>
  </si>
  <si>
    <t>情報通信</t>
  </si>
  <si>
    <t>34</t>
  </si>
  <si>
    <t>35</t>
  </si>
  <si>
    <t>36</t>
  </si>
  <si>
    <t>37</t>
  </si>
  <si>
    <t>38</t>
  </si>
  <si>
    <t>39</t>
  </si>
  <si>
    <t>40</t>
  </si>
  <si>
    <t>41</t>
  </si>
  <si>
    <t>42</t>
  </si>
  <si>
    <t>43</t>
  </si>
  <si>
    <t>(1) 生産者価格評価表</t>
    <rPh sb="4" eb="7">
      <t>セイサンシャ</t>
    </rPh>
    <rPh sb="7" eb="9">
      <t>カカク</t>
    </rPh>
    <rPh sb="9" eb="11">
      <t>ヒョウカ</t>
    </rPh>
    <rPh sb="11" eb="12">
      <t>ヒョウ</t>
    </rPh>
    <phoneticPr fontId="2"/>
  </si>
  <si>
    <t>(2) 投入係数表</t>
    <rPh sb="4" eb="6">
      <t>トウニュウ</t>
    </rPh>
    <rPh sb="6" eb="8">
      <t>ケイスウ</t>
    </rPh>
    <rPh sb="8" eb="9">
      <t>ヒョウ</t>
    </rPh>
    <phoneticPr fontId="2"/>
  </si>
  <si>
    <t xml:space="preserve">   </t>
    <phoneticPr fontId="2"/>
  </si>
  <si>
    <t>(ｼｰﾄ｢④係数｣参照)</t>
    <rPh sb="6" eb="8">
      <t>ケイスウ</t>
    </rPh>
    <rPh sb="9" eb="11">
      <t>サンショウ</t>
    </rPh>
    <phoneticPr fontId="2"/>
  </si>
  <si>
    <t>消費転換係数Ｃ=Ｂ/Ａ</t>
    <rPh sb="0" eb="2">
      <t>ショウヒ</t>
    </rPh>
    <rPh sb="2" eb="4">
      <t>テンカン</t>
    </rPh>
    <rPh sb="4" eb="6">
      <t>ケイスウ</t>
    </rPh>
    <phoneticPr fontId="2"/>
  </si>
  <si>
    <t>消費支出(円)*2　Ｂ</t>
    <rPh sb="0" eb="1">
      <t>ケ</t>
    </rPh>
    <rPh sb="1" eb="2">
      <t>ヒ</t>
    </rPh>
    <rPh sb="2" eb="3">
      <t>ササ</t>
    </rPh>
    <rPh sb="3" eb="4">
      <t>デ</t>
    </rPh>
    <rPh sb="5" eb="6">
      <t>エン</t>
    </rPh>
    <phoneticPr fontId="2"/>
  </si>
  <si>
    <t>実収入(円)*1　　Ａ</t>
    <rPh sb="0" eb="1">
      <t>ジツ</t>
    </rPh>
    <rPh sb="1" eb="2">
      <t>オサム</t>
    </rPh>
    <rPh sb="2" eb="3">
      <t>イリ</t>
    </rPh>
    <rPh sb="4" eb="5">
      <t>エン</t>
    </rPh>
    <phoneticPr fontId="2"/>
  </si>
  <si>
    <t>*1 実収入:一般に言われる税込み収入であり，世帯員全員の現金収入を合計したものである</t>
    <rPh sb="3" eb="4">
      <t>ジツ</t>
    </rPh>
    <rPh sb="4" eb="6">
      <t>シュウニュウ</t>
    </rPh>
    <phoneticPr fontId="2"/>
  </si>
  <si>
    <t>*2 消費支出:いわゆる生活費のことであり，日常の生活を営むに当たり必要な商品やサービスを購入して実際に支払った金額である。</t>
    <rPh sb="3" eb="5">
      <t>ショウヒ</t>
    </rPh>
    <rPh sb="5" eb="7">
      <t>シシュツ</t>
    </rPh>
    <phoneticPr fontId="2"/>
  </si>
  <si>
    <t>係数Ｆ　消費転換係数</t>
    <rPh sb="0" eb="2">
      <t>ケイスウ</t>
    </rPh>
    <rPh sb="4" eb="6">
      <t>ショウヒ</t>
    </rPh>
    <rPh sb="6" eb="8">
      <t>テンカン</t>
    </rPh>
    <rPh sb="8" eb="10">
      <t>ケイスウ</t>
    </rPh>
    <phoneticPr fontId="2"/>
  </si>
  <si>
    <t>就　業　者
誘　発　数</t>
    <rPh sb="0" eb="1">
      <t>シュウ</t>
    </rPh>
    <rPh sb="2" eb="3">
      <t>ギョウ</t>
    </rPh>
    <rPh sb="4" eb="5">
      <t>シャ</t>
    </rPh>
    <rPh sb="6" eb="7">
      <t>ユウ</t>
    </rPh>
    <rPh sb="8" eb="9">
      <t>ハツ</t>
    </rPh>
    <rPh sb="10" eb="11">
      <t>カズ</t>
    </rPh>
    <phoneticPr fontId="2"/>
  </si>
  <si>
    <t>雇　用　者
誘　発　数</t>
    <rPh sb="0" eb="1">
      <t>ヤトイ</t>
    </rPh>
    <rPh sb="2" eb="3">
      <t>ヨウ</t>
    </rPh>
    <rPh sb="4" eb="5">
      <t>シャ</t>
    </rPh>
    <rPh sb="6" eb="7">
      <t>ユウ</t>
    </rPh>
    <rPh sb="8" eb="9">
      <t>ハツ</t>
    </rPh>
    <rPh sb="10" eb="11">
      <t>カズ</t>
    </rPh>
    <phoneticPr fontId="2"/>
  </si>
  <si>
    <t>(単位：人､四捨五入のため合計と内訳は必ずしも一致しません。)</t>
    <rPh sb="4" eb="5">
      <t>ヒト</t>
    </rPh>
    <phoneticPr fontId="2"/>
  </si>
  <si>
    <t>直　接　効　果</t>
    <rPh sb="0" eb="1">
      <t>チョク</t>
    </rPh>
    <rPh sb="2" eb="3">
      <t>セツ</t>
    </rPh>
    <rPh sb="4" eb="5">
      <t>コウ</t>
    </rPh>
    <rPh sb="6" eb="7">
      <t>ハタシ</t>
    </rPh>
    <phoneticPr fontId="2"/>
  </si>
  <si>
    <t>１</t>
    <phoneticPr fontId="2"/>
  </si>
  <si>
    <t>２</t>
    <phoneticPr fontId="2"/>
  </si>
  <si>
    <t>３</t>
    <phoneticPr fontId="2"/>
  </si>
  <si>
    <t>４</t>
    <phoneticPr fontId="2"/>
  </si>
  <si>
    <t>５</t>
    <phoneticPr fontId="2"/>
  </si>
  <si>
    <t>６</t>
    <phoneticPr fontId="2"/>
  </si>
  <si>
    <t>７</t>
    <phoneticPr fontId="2"/>
  </si>
  <si>
    <t>８</t>
    <phoneticPr fontId="2"/>
  </si>
  <si>
    <t>(5)　就業係数･雇用係数</t>
    <rPh sb="4" eb="6">
      <t>シュウギョウ</t>
    </rPh>
    <rPh sb="6" eb="8">
      <t>ケイスウ</t>
    </rPh>
    <rPh sb="9" eb="11">
      <t>コヨウ</t>
    </rPh>
    <rPh sb="11" eb="13">
      <t>ケイスウ</t>
    </rPh>
    <phoneticPr fontId="2"/>
  </si>
  <si>
    <t>従業者総数</t>
    <rPh sb="0" eb="2">
      <t>ジュウギョウ</t>
    </rPh>
    <rPh sb="2" eb="3">
      <t>シャ</t>
    </rPh>
    <rPh sb="3" eb="5">
      <t>ソウスウ</t>
    </rPh>
    <phoneticPr fontId="2"/>
  </si>
  <si>
    <t>個人業主</t>
    <rPh sb="0" eb="2">
      <t>コジン</t>
    </rPh>
    <rPh sb="2" eb="4">
      <t>ギョウシュ</t>
    </rPh>
    <phoneticPr fontId="2"/>
  </si>
  <si>
    <t>家族従業者</t>
    <rPh sb="0" eb="2">
      <t>カゾク</t>
    </rPh>
    <rPh sb="2" eb="5">
      <t>ジュウギョウシャ</t>
    </rPh>
    <phoneticPr fontId="2"/>
  </si>
  <si>
    <t>有給役員･
雇用者</t>
    <rPh sb="0" eb="2">
      <t>ユウキュウ</t>
    </rPh>
    <rPh sb="2" eb="4">
      <t>ヤクイン</t>
    </rPh>
    <rPh sb="6" eb="9">
      <t>コヨウシャ</t>
    </rPh>
    <phoneticPr fontId="2"/>
  </si>
  <si>
    <t>有給役員</t>
    <rPh sb="0" eb="2">
      <t>ユウキュウ</t>
    </rPh>
    <rPh sb="2" eb="4">
      <t>ヤクイン</t>
    </rPh>
    <phoneticPr fontId="2"/>
  </si>
  <si>
    <t>雇用者</t>
    <rPh sb="0" eb="3">
      <t>コヨウシャ</t>
    </rPh>
    <phoneticPr fontId="2"/>
  </si>
  <si>
    <t>常用雇用</t>
    <rPh sb="0" eb="2">
      <t>ジョウヨウ</t>
    </rPh>
    <rPh sb="2" eb="4">
      <t>コヨウ</t>
    </rPh>
    <phoneticPr fontId="25"/>
  </si>
  <si>
    <t>臨時･日雇</t>
    <rPh sb="0" eb="2">
      <t>リンジ</t>
    </rPh>
    <rPh sb="3" eb="4">
      <t>ニチ</t>
    </rPh>
    <rPh sb="4" eb="5">
      <t>ヤトイ</t>
    </rPh>
    <phoneticPr fontId="25"/>
  </si>
  <si>
    <t>就業係数</t>
    <rPh sb="0" eb="2">
      <t>シュウギョウ</t>
    </rPh>
    <rPh sb="2" eb="4">
      <t>ケイスウ</t>
    </rPh>
    <phoneticPr fontId="2"/>
  </si>
  <si>
    <t>雇用係数</t>
    <rPh sb="0" eb="2">
      <t>コヨウ</t>
    </rPh>
    <rPh sb="2" eb="4">
      <t>ケイスウ</t>
    </rPh>
    <phoneticPr fontId="2"/>
  </si>
  <si>
    <t>(単位：人)</t>
    <rPh sb="1" eb="3">
      <t>タンイ</t>
    </rPh>
    <rPh sb="4" eb="5">
      <t>ヒト</t>
    </rPh>
    <phoneticPr fontId="2"/>
  </si>
  <si>
    <r>
      <t>県内生産額</t>
    </r>
    <r>
      <rPr>
        <sz val="8"/>
        <rFont val="ＭＳ Ｐゴシック"/>
        <family val="3"/>
        <charset val="128"/>
      </rPr>
      <t>(単位:百万円､(1)生産者価格評価表より)</t>
    </r>
    <rPh sb="0" eb="2">
      <t>ケンナイ</t>
    </rPh>
    <rPh sb="2" eb="5">
      <t>セイサンガク</t>
    </rPh>
    <rPh sb="6" eb="8">
      <t>タンイ</t>
    </rPh>
    <rPh sb="9" eb="11">
      <t>ヒャクマン</t>
    </rPh>
    <rPh sb="11" eb="12">
      <t>エン</t>
    </rPh>
    <rPh sb="16" eb="19">
      <t>セイサンシャ</t>
    </rPh>
    <rPh sb="19" eb="21">
      <t>カカク</t>
    </rPh>
    <rPh sb="21" eb="23">
      <t>ヒョウカ</t>
    </rPh>
    <rPh sb="23" eb="24">
      <t>ヒョウ</t>
    </rPh>
    <phoneticPr fontId="2"/>
  </si>
  <si>
    <t>係数Ｈ　就業係数</t>
    <rPh sb="4" eb="6">
      <t>シュウギョウ</t>
    </rPh>
    <rPh sb="6" eb="8">
      <t>ケイスウ</t>
    </rPh>
    <phoneticPr fontId="2"/>
  </si>
  <si>
    <t>係数Ｉ　雇用係数</t>
    <rPh sb="4" eb="6">
      <t>コヨウ</t>
    </rPh>
    <phoneticPr fontId="2"/>
  </si>
  <si>
    <t>(１+３+５)</t>
    <phoneticPr fontId="2"/>
  </si>
  <si>
    <t>(２+４+６)</t>
    <phoneticPr fontId="2"/>
  </si>
  <si>
    <t>就業者誘発数5</t>
    <rPh sb="0" eb="3">
      <t>シュウギョウシャ</t>
    </rPh>
    <rPh sb="3" eb="5">
      <t>ユウハツ</t>
    </rPh>
    <rPh sb="5" eb="6">
      <t>カズ</t>
    </rPh>
    <phoneticPr fontId="2"/>
  </si>
  <si>
    <t>雇用者誘発数6</t>
    <rPh sb="0" eb="3">
      <t>コヨウシャ</t>
    </rPh>
    <rPh sb="3" eb="5">
      <t>ユウハツ</t>
    </rPh>
    <rPh sb="5" eb="6">
      <t>カズ</t>
    </rPh>
    <phoneticPr fontId="2"/>
  </si>
  <si>
    <t>(単位：百万円、四捨五入のため合計と内訳は必ずしも一致しません。)</t>
    <rPh sb="1" eb="3">
      <t>タンイ</t>
    </rPh>
    <rPh sb="4" eb="6">
      <t>ヒャクマン</t>
    </rPh>
    <rPh sb="6" eb="7">
      <t>エン</t>
    </rPh>
    <rPh sb="8" eb="12">
      <t>シシャゴニュウ</t>
    </rPh>
    <rPh sb="15" eb="17">
      <t>ゴウケイ</t>
    </rPh>
    <rPh sb="18" eb="20">
      <t>ウチワケ</t>
    </rPh>
    <rPh sb="21" eb="22">
      <t>カナラ</t>
    </rPh>
    <rPh sb="25" eb="27">
      <t>イッチ</t>
    </rPh>
    <phoneticPr fontId="2"/>
  </si>
  <si>
    <t xml:space="preserve">生　産　額
</t>
    <rPh sb="0" eb="1">
      <t>ショウ</t>
    </rPh>
    <rPh sb="2" eb="3">
      <t>サン</t>
    </rPh>
    <rPh sb="4" eb="5">
      <t>ガク</t>
    </rPh>
    <phoneticPr fontId="2"/>
  </si>
  <si>
    <t>県　    内
生　産　額</t>
    <rPh sb="0" eb="1">
      <t>ケン</t>
    </rPh>
    <rPh sb="6" eb="7">
      <t>ナイ</t>
    </rPh>
    <rPh sb="8" eb="9">
      <t>ナマ</t>
    </rPh>
    <rPh sb="10" eb="11">
      <t>サン</t>
    </rPh>
    <rPh sb="12" eb="13">
      <t>ガク</t>
    </rPh>
    <phoneticPr fontId="2"/>
  </si>
  <si>
    <t>直接効果+
第１次波及効果</t>
    <phoneticPr fontId="2"/>
  </si>
  <si>
    <t>①</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</si>
  <si>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</si>
  <si>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</si>
  <si>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</si>
  <si>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</si>
  <si>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</si>
  <si>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</si>
  <si>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</si>
  <si>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</si>
  <si>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</si>
  <si>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Ｅ</t>
    <phoneticPr fontId="2"/>
  </si>
  <si>
    <t>⑩</t>
    <phoneticPr fontId="2"/>
  </si>
  <si>
    <t>Ｆ</t>
    <phoneticPr fontId="2"/>
  </si>
  <si>
    <t>⑪</t>
    <phoneticPr fontId="2"/>
  </si>
  <si>
    <t>Ｇ</t>
    <phoneticPr fontId="2"/>
  </si>
  <si>
    <t>⑫</t>
    <phoneticPr fontId="2"/>
  </si>
  <si>
    <t>⑬</t>
    <phoneticPr fontId="2"/>
  </si>
  <si>
    <t>⑭</t>
    <phoneticPr fontId="2"/>
  </si>
  <si>
    <t>⑮</t>
    <phoneticPr fontId="2"/>
  </si>
  <si>
    <t>⑯</t>
    <phoneticPr fontId="2"/>
  </si>
  <si>
    <t>⑰</t>
    <phoneticPr fontId="2"/>
  </si>
  <si>
    <t>(①’×Ｂ)</t>
    <phoneticPr fontId="2"/>
  </si>
  <si>
    <t>(④－①’)</t>
    <phoneticPr fontId="2"/>
  </si>
  <si>
    <t>(⑤×Ｂ)</t>
    <phoneticPr fontId="2"/>
  </si>
  <si>
    <t>(③＋⑦)</t>
    <phoneticPr fontId="2"/>
  </si>
  <si>
    <t>(⑫×Ｂ)</t>
    <phoneticPr fontId="2"/>
  </si>
  <si>
    <t>(①’+⑤+⑫)</t>
    <phoneticPr fontId="2"/>
  </si>
  <si>
    <t>(②+⑥+⑬)</t>
    <phoneticPr fontId="2"/>
  </si>
  <si>
    <t>(③+⑦+⑭)</t>
    <phoneticPr fontId="2"/>
  </si>
  <si>
    <t>生産額①</t>
    <rPh sb="0" eb="2">
      <t>セイサン</t>
    </rPh>
    <rPh sb="2" eb="3">
      <t>ガク</t>
    </rPh>
    <phoneticPr fontId="2"/>
  </si>
  <si>
    <t>県内生産額①’</t>
    <rPh sb="0" eb="2">
      <t>ケンナイ</t>
    </rPh>
    <rPh sb="2" eb="5">
      <t>セイサンガク</t>
    </rPh>
    <phoneticPr fontId="2"/>
  </si>
  <si>
    <t>粗付加価値額②</t>
    <rPh sb="0" eb="1">
      <t>ソ</t>
    </rPh>
    <rPh sb="1" eb="3">
      <t>フカ</t>
    </rPh>
    <rPh sb="3" eb="5">
      <t>カチ</t>
    </rPh>
    <rPh sb="5" eb="6">
      <t>ガク</t>
    </rPh>
    <phoneticPr fontId="2"/>
  </si>
  <si>
    <t>雇用者所得額③</t>
    <rPh sb="0" eb="3">
      <t>コヨウシャ</t>
    </rPh>
    <rPh sb="3" eb="6">
      <t>ショトクガク</t>
    </rPh>
    <phoneticPr fontId="2"/>
  </si>
  <si>
    <t>生産誘発額⑤</t>
    <rPh sb="0" eb="2">
      <t>セイサン</t>
    </rPh>
    <rPh sb="2" eb="5">
      <t>ユウハツガク</t>
    </rPh>
    <phoneticPr fontId="2"/>
  </si>
  <si>
    <t>粗付加価値誘発額⑥</t>
    <rPh sb="0" eb="1">
      <t>ソ</t>
    </rPh>
    <rPh sb="1" eb="3">
      <t>フカ</t>
    </rPh>
    <rPh sb="3" eb="5">
      <t>カチ</t>
    </rPh>
    <rPh sb="5" eb="7">
      <t>ユウハツ</t>
    </rPh>
    <rPh sb="7" eb="8">
      <t>ガク</t>
    </rPh>
    <phoneticPr fontId="2"/>
  </si>
  <si>
    <t>雇用者所得誘発額⑦</t>
    <rPh sb="0" eb="3">
      <t>コヨウシャ</t>
    </rPh>
    <rPh sb="3" eb="5">
      <t>ショトク</t>
    </rPh>
    <rPh sb="5" eb="8">
      <t>ユウハツガク</t>
    </rPh>
    <phoneticPr fontId="2"/>
  </si>
  <si>
    <t>雇用者所得額③＋⑦</t>
    <rPh sb="0" eb="2">
      <t>コヨウ</t>
    </rPh>
    <rPh sb="2" eb="3">
      <t>シャ</t>
    </rPh>
    <rPh sb="3" eb="5">
      <t>ショトク</t>
    </rPh>
    <rPh sb="5" eb="6">
      <t>ガク</t>
    </rPh>
    <phoneticPr fontId="2"/>
  </si>
  <si>
    <t>(直接＋第１次波及)</t>
    <rPh sb="1" eb="3">
      <t>チョクセツ</t>
    </rPh>
    <rPh sb="4" eb="5">
      <t>ダイ</t>
    </rPh>
    <rPh sb="6" eb="7">
      <t>ツギ</t>
    </rPh>
    <rPh sb="7" eb="9">
      <t>ハキュウ</t>
    </rPh>
    <phoneticPr fontId="2"/>
  </si>
  <si>
    <t>雇用者所得額計⑧</t>
    <rPh sb="0" eb="3">
      <t>コヨウシャ</t>
    </rPh>
    <rPh sb="3" eb="6">
      <t>ショトクガク</t>
    </rPh>
    <rPh sb="6" eb="7">
      <t>ケイ</t>
    </rPh>
    <phoneticPr fontId="2"/>
  </si>
  <si>
    <t>消費支出額⑨</t>
    <rPh sb="0" eb="2">
      <t>ショウヒ</t>
    </rPh>
    <rPh sb="2" eb="5">
      <t>シシュツガク</t>
    </rPh>
    <phoneticPr fontId="2"/>
  </si>
  <si>
    <t>県内民間消費支出額⑪</t>
    <rPh sb="0" eb="2">
      <t>ケンナイ</t>
    </rPh>
    <rPh sb="2" eb="4">
      <t>ミンカン</t>
    </rPh>
    <rPh sb="4" eb="6">
      <t>ショウヒ</t>
    </rPh>
    <rPh sb="6" eb="8">
      <t>シシュツ</t>
    </rPh>
    <rPh sb="8" eb="9">
      <t>ガク</t>
    </rPh>
    <phoneticPr fontId="2"/>
  </si>
  <si>
    <t>生産誘発額⑫</t>
    <rPh sb="0" eb="2">
      <t>セイサン</t>
    </rPh>
    <rPh sb="2" eb="5">
      <t>ユウハツガク</t>
    </rPh>
    <phoneticPr fontId="2"/>
  </si>
  <si>
    <t>粗付加価値誘発額⑬</t>
    <rPh sb="0" eb="1">
      <t>ソ</t>
    </rPh>
    <rPh sb="1" eb="3">
      <t>フカ</t>
    </rPh>
    <rPh sb="3" eb="5">
      <t>カチ</t>
    </rPh>
    <rPh sb="5" eb="8">
      <t>ユウハツガク</t>
    </rPh>
    <phoneticPr fontId="2"/>
  </si>
  <si>
    <t>雇用者所得誘発額⑭</t>
    <rPh sb="0" eb="3">
      <t>コヨウシャ</t>
    </rPh>
    <rPh sb="3" eb="5">
      <t>ショトク</t>
    </rPh>
    <rPh sb="5" eb="8">
      <t>ユウハツガク</t>
    </rPh>
    <phoneticPr fontId="2"/>
  </si>
  <si>
    <t>データ入力(②生　産)</t>
    <rPh sb="3" eb="4">
      <t>イ</t>
    </rPh>
    <rPh sb="4" eb="5">
      <t>チカラ</t>
    </rPh>
    <rPh sb="7" eb="8">
      <t>ショウ</t>
    </rPh>
    <rPh sb="9" eb="10">
      <t>サン</t>
    </rPh>
    <phoneticPr fontId="2"/>
  </si>
  <si>
    <t>(単位：百万円、就業者･雇用者：人　四捨五入のため合計と内訳は必ずしも一致しません。)</t>
    <phoneticPr fontId="2"/>
  </si>
  <si>
    <t>生　産　額</t>
    <rPh sb="0" eb="1">
      <t>ショウ</t>
    </rPh>
    <rPh sb="2" eb="3">
      <t>サン</t>
    </rPh>
    <rPh sb="4" eb="5">
      <t>ガク</t>
    </rPh>
    <phoneticPr fontId="2"/>
  </si>
  <si>
    <t>Ｂ</t>
    <phoneticPr fontId="2"/>
  </si>
  <si>
    <t xml:space="preserve">(係数Ａ～Ｊは､シート｢④係数｣を参照)
</t>
    <rPh sb="1" eb="3">
      <t>ケイスウ</t>
    </rPh>
    <rPh sb="13" eb="15">
      <t>ケイスウ</t>
    </rPh>
    <rPh sb="17" eb="19">
      <t>サンショウ</t>
    </rPh>
    <phoneticPr fontId="2"/>
  </si>
  <si>
    <t>Ｃ</t>
    <phoneticPr fontId="2"/>
  </si>
  <si>
    <t>(①’×Ｃ)</t>
    <phoneticPr fontId="2"/>
  </si>
  <si>
    <t>Ｊ</t>
    <phoneticPr fontId="2"/>
  </si>
  <si>
    <t>(Ｊ×①’)</t>
    <phoneticPr fontId="2"/>
  </si>
  <si>
    <t>(⑤×Ｃ)</t>
    <phoneticPr fontId="2"/>
  </si>
  <si>
    <t>(⑧×Ｆ)</t>
    <phoneticPr fontId="2"/>
  </si>
  <si>
    <t>(⑨×Ｇ)</t>
    <phoneticPr fontId="2"/>
  </si>
  <si>
    <t>Ａ</t>
    <phoneticPr fontId="2"/>
  </si>
  <si>
    <t>(⑩×Ａ)</t>
    <phoneticPr fontId="2"/>
  </si>
  <si>
    <t>(Ｅ×⑪)</t>
    <phoneticPr fontId="2"/>
  </si>
  <si>
    <t>(⑫×Ｃ)</t>
    <phoneticPr fontId="2"/>
  </si>
  <si>
    <t>×粗付加価値率Ｂ、×雇用者所得率Ｃ</t>
    <rPh sb="1" eb="2">
      <t>ソ</t>
    </rPh>
    <rPh sb="2" eb="4">
      <t>フカ</t>
    </rPh>
    <rPh sb="4" eb="6">
      <t>カチ</t>
    </rPh>
    <rPh sb="6" eb="7">
      <t>リツ</t>
    </rPh>
    <rPh sb="10" eb="13">
      <t>コヨウシャ</t>
    </rPh>
    <rPh sb="13" eb="15">
      <t>ショトク</t>
    </rPh>
    <rPh sb="15" eb="16">
      <t>リツ</t>
    </rPh>
    <phoneticPr fontId="2"/>
  </si>
  <si>
    <t>×粗付加価値率Ｂ、×雇用者所得率Ｃ</t>
    <rPh sb="1" eb="2">
      <t>ソ</t>
    </rPh>
    <rPh sb="2" eb="4">
      <t>フカ</t>
    </rPh>
    <rPh sb="4" eb="7">
      <t>カチリツ</t>
    </rPh>
    <rPh sb="10" eb="13">
      <t>コヨウシャ</t>
    </rPh>
    <rPh sb="13" eb="15">
      <t>ショトク</t>
    </rPh>
    <rPh sb="15" eb="16">
      <t>リツ</t>
    </rPh>
    <phoneticPr fontId="2"/>
  </si>
  <si>
    <t>×消費転換係数Ｆ</t>
    <rPh sb="1" eb="3">
      <t>ショウヒ</t>
    </rPh>
    <rPh sb="3" eb="5">
      <t>テンカン</t>
    </rPh>
    <rPh sb="5" eb="7">
      <t>ケイスウ</t>
    </rPh>
    <phoneticPr fontId="2"/>
  </si>
  <si>
    <t>×民間消費支出構成Ｇ、×自給率Ａ</t>
    <rPh sb="1" eb="3">
      <t>ミンカン</t>
    </rPh>
    <rPh sb="3" eb="5">
      <t>ショウヒ</t>
    </rPh>
    <rPh sb="5" eb="7">
      <t>シシュツ</t>
    </rPh>
    <rPh sb="7" eb="9">
      <t>コウセイ</t>
    </rPh>
    <rPh sb="12" eb="15">
      <t>ジキュウリツ</t>
    </rPh>
    <phoneticPr fontId="2"/>
  </si>
  <si>
    <t>就業者誘発数1</t>
    <rPh sb="0" eb="3">
      <t>シュウギョウシャ</t>
    </rPh>
    <rPh sb="3" eb="5">
      <t>ユウハツ</t>
    </rPh>
    <rPh sb="5" eb="6">
      <t>カズ</t>
    </rPh>
    <phoneticPr fontId="2"/>
  </si>
  <si>
    <t>雇用者誘発数2</t>
    <rPh sb="0" eb="3">
      <t>コヨウシャ</t>
    </rPh>
    <rPh sb="3" eb="5">
      <t>ユウハツ</t>
    </rPh>
    <rPh sb="5" eb="6">
      <t>カズ</t>
    </rPh>
    <phoneticPr fontId="2"/>
  </si>
  <si>
    <t>就業者誘発数3</t>
    <rPh sb="0" eb="3">
      <t>シュウギョウシャ</t>
    </rPh>
    <rPh sb="3" eb="5">
      <t>ユウハツ</t>
    </rPh>
    <rPh sb="5" eb="6">
      <t>カズ</t>
    </rPh>
    <phoneticPr fontId="2"/>
  </si>
  <si>
    <t>雇用者誘発数4</t>
    <rPh sb="0" eb="3">
      <t>コヨウシャ</t>
    </rPh>
    <rPh sb="3" eb="5">
      <t>ユウハツ</t>
    </rPh>
    <rPh sb="5" eb="6">
      <t>カズ</t>
    </rPh>
    <phoneticPr fontId="2"/>
  </si>
  <si>
    <t>(①'×Ｈ)</t>
    <phoneticPr fontId="2"/>
  </si>
  <si>
    <t>(①'×Ｉ)</t>
    <phoneticPr fontId="2"/>
  </si>
  <si>
    <t>(⑤×Ｈ)</t>
    <phoneticPr fontId="2"/>
  </si>
  <si>
    <t>(⑤×Ｉ)</t>
    <phoneticPr fontId="2"/>
  </si>
  <si>
    <t>(⑫×Ｈ)</t>
    <phoneticPr fontId="2"/>
  </si>
  <si>
    <t>(⑫×Ｉ)</t>
    <phoneticPr fontId="2"/>
  </si>
  <si>
    <r>
      <t xml:space="preserve">波及効果倍率
</t>
    </r>
    <r>
      <rPr>
        <sz val="10"/>
        <rFont val="ＭＳ ゴシック"/>
        <family val="3"/>
        <charset val="128"/>
      </rPr>
      <t>(生産誘発額･合計(総合効果)÷生産額)</t>
    </r>
    <rPh sb="0" eb="2">
      <t>ハキュウ</t>
    </rPh>
    <rPh sb="2" eb="4">
      <t>コウカ</t>
    </rPh>
    <rPh sb="4" eb="6">
      <t>バイリツ</t>
    </rPh>
    <rPh sb="8" eb="10">
      <t>セイサン</t>
    </rPh>
    <rPh sb="10" eb="13">
      <t>ユウハツガク</t>
    </rPh>
    <rPh sb="14" eb="16">
      <t>ゴウケイ</t>
    </rPh>
    <rPh sb="17" eb="19">
      <t>ソウゴウ</t>
    </rPh>
    <rPh sb="19" eb="21">
      <t>コウカ</t>
    </rPh>
    <rPh sb="23" eb="25">
      <t>セイサン</t>
    </rPh>
    <rPh sb="25" eb="26">
      <t>ガク</t>
    </rPh>
    <phoneticPr fontId="2"/>
  </si>
  <si>
    <t>*4 就業者誘発数：生産誘発によって創出される個人業主､家族従業者､有給役員および雇用者(常用雇用者､臨時･日雇)の総数。</t>
    <phoneticPr fontId="2"/>
  </si>
  <si>
    <t>*5 雇用者誘発数：生産誘発によって創出される有給役員および雇用者(常用雇用､臨時･日雇)の総数。</t>
    <phoneticPr fontId="2"/>
  </si>
  <si>
    <t>係数Ｅ　逆行列係数(開放型)</t>
    <rPh sb="0" eb="2">
      <t>ケイスウ</t>
    </rPh>
    <rPh sb="4" eb="5">
      <t>ギャク</t>
    </rPh>
    <rPh sb="5" eb="7">
      <t>ギョウレツ</t>
    </rPh>
    <rPh sb="7" eb="9">
      <t>ケイスウ</t>
    </rPh>
    <rPh sb="10" eb="12">
      <t>カイホウ</t>
    </rPh>
    <rPh sb="12" eb="13">
      <t>カタ</t>
    </rPh>
    <phoneticPr fontId="2"/>
  </si>
  <si>
    <t>(3) 逆行列係数表(開放型)　　　　　　　</t>
    <rPh sb="4" eb="5">
      <t>ギャク</t>
    </rPh>
    <rPh sb="5" eb="7">
      <t>ギョウレツ</t>
    </rPh>
    <rPh sb="7" eb="9">
      <t>ケイスウ</t>
    </rPh>
    <rPh sb="9" eb="10">
      <t>ヒョウ</t>
    </rPh>
    <rPh sb="11" eb="13">
      <t>カイホウ</t>
    </rPh>
    <rPh sb="13" eb="14">
      <t>カタ</t>
    </rPh>
    <phoneticPr fontId="2"/>
  </si>
  <si>
    <t>逆　行　列
係   　 数
（開放型）</t>
    <rPh sb="0" eb="1">
      <t>ギャク</t>
    </rPh>
    <rPh sb="2" eb="3">
      <t>ギョウ</t>
    </rPh>
    <rPh sb="4" eb="5">
      <t>レツ</t>
    </rPh>
    <rPh sb="6" eb="7">
      <t>カカリ</t>
    </rPh>
    <rPh sb="12" eb="13">
      <t>カズ</t>
    </rPh>
    <rPh sb="15" eb="17">
      <t>カイホウ</t>
    </rPh>
    <rPh sb="17" eb="18">
      <t>カタ</t>
    </rPh>
    <phoneticPr fontId="2"/>
  </si>
  <si>
    <t>×逆行列係数(開放型)Ｅ</t>
    <rPh sb="1" eb="2">
      <t>ギャク</t>
    </rPh>
    <rPh sb="2" eb="4">
      <t>ギョウレツ</t>
    </rPh>
    <rPh sb="4" eb="6">
      <t>ケイスウ</t>
    </rPh>
    <rPh sb="7" eb="9">
      <t>カイホウ</t>
    </rPh>
    <rPh sb="9" eb="10">
      <t>カタ</t>
    </rPh>
    <phoneticPr fontId="2"/>
  </si>
  <si>
    <t>(6) 逆行列係数表(開放型･外生化)((3)逆行列係数表(開放型)を加工)　　　　　　</t>
    <rPh sb="4" eb="5">
      <t>ギャク</t>
    </rPh>
    <rPh sb="5" eb="7">
      <t>ギョウレツ</t>
    </rPh>
    <rPh sb="7" eb="9">
      <t>ケイスウ</t>
    </rPh>
    <rPh sb="9" eb="10">
      <t>ヒョウ</t>
    </rPh>
    <rPh sb="11" eb="13">
      <t>カイホウ</t>
    </rPh>
    <rPh sb="13" eb="14">
      <t>カタ</t>
    </rPh>
    <rPh sb="15" eb="16">
      <t>ソト</t>
    </rPh>
    <rPh sb="16" eb="17">
      <t>ナマ</t>
    </rPh>
    <rPh sb="17" eb="18">
      <t>カ</t>
    </rPh>
    <rPh sb="23" eb="24">
      <t>ギャク</t>
    </rPh>
    <rPh sb="24" eb="26">
      <t>ギョウレツ</t>
    </rPh>
    <rPh sb="26" eb="28">
      <t>ケイスウ</t>
    </rPh>
    <rPh sb="28" eb="29">
      <t>オモテ</t>
    </rPh>
    <rPh sb="30" eb="32">
      <t>カイホウ</t>
    </rPh>
    <rPh sb="32" eb="33">
      <t>カタ</t>
    </rPh>
    <rPh sb="35" eb="37">
      <t>カコウ</t>
    </rPh>
    <phoneticPr fontId="2"/>
  </si>
  <si>
    <t>係数Ｊ　逆行列係数(開放型･外生化)</t>
    <rPh sb="0" eb="2">
      <t>ケイスウ</t>
    </rPh>
    <rPh sb="4" eb="5">
      <t>ギャク</t>
    </rPh>
    <rPh sb="5" eb="7">
      <t>ギョウレツ</t>
    </rPh>
    <rPh sb="7" eb="9">
      <t>ケイスウ</t>
    </rPh>
    <rPh sb="10" eb="12">
      <t>カイホウ</t>
    </rPh>
    <rPh sb="12" eb="13">
      <t>カタ</t>
    </rPh>
    <rPh sb="14" eb="15">
      <t>ソト</t>
    </rPh>
    <rPh sb="15" eb="16">
      <t>ナマ</t>
    </rPh>
    <rPh sb="16" eb="17">
      <t>カ</t>
    </rPh>
    <phoneticPr fontId="2"/>
  </si>
  <si>
    <r>
      <t xml:space="preserve">逆　行　列
係  　　数  
</t>
    </r>
    <r>
      <rPr>
        <sz val="8"/>
        <rFont val="ＭＳ Ｐゴシック"/>
        <family val="3"/>
        <charset val="128"/>
      </rPr>
      <t>(開放型･外生化)</t>
    </r>
    <rPh sb="0" eb="1">
      <t>ギャク</t>
    </rPh>
    <rPh sb="2" eb="3">
      <t>ギョウ</t>
    </rPh>
    <rPh sb="4" eb="5">
      <t>レツ</t>
    </rPh>
    <rPh sb="6" eb="7">
      <t>ガカリ</t>
    </rPh>
    <rPh sb="11" eb="12">
      <t>スウ</t>
    </rPh>
    <rPh sb="16" eb="18">
      <t>カイホウ</t>
    </rPh>
    <rPh sb="18" eb="19">
      <t>カタ</t>
    </rPh>
    <rPh sb="20" eb="21">
      <t>ソト</t>
    </rPh>
    <rPh sb="21" eb="22">
      <t>ショウ</t>
    </rPh>
    <rPh sb="22" eb="23">
      <t>カ</t>
    </rPh>
    <phoneticPr fontId="2"/>
  </si>
  <si>
    <t>×逆行列係数(開放型･外生化)Ｊ－県内生産額①’</t>
    <rPh sb="1" eb="2">
      <t>ギャク</t>
    </rPh>
    <rPh sb="2" eb="4">
      <t>ギョウレツ</t>
    </rPh>
    <rPh sb="4" eb="6">
      <t>ケイスウ</t>
    </rPh>
    <rPh sb="7" eb="9">
      <t>カイホウ</t>
    </rPh>
    <rPh sb="9" eb="10">
      <t>カタ</t>
    </rPh>
    <rPh sb="11" eb="13">
      <t>ガイセイ</t>
    </rPh>
    <rPh sb="13" eb="14">
      <t>カ</t>
    </rPh>
    <rPh sb="17" eb="19">
      <t>ケンナイ</t>
    </rPh>
    <rPh sb="19" eb="21">
      <t>セイサン</t>
    </rPh>
    <rPh sb="21" eb="22">
      <t>ガク</t>
    </rPh>
    <phoneticPr fontId="2"/>
  </si>
  <si>
    <t>(2)　右の結果表に分析結果､シート｢②フロー｣に波及効果のフロー図が表示されます。</t>
    <phoneticPr fontId="2"/>
  </si>
  <si>
    <r>
      <t>(1)　｢生産額｣(黄色のセル)の該当部門に､数値を入力してください(部門の詳しい分類は､シート｢⑤分類｣を参照してください)。
　</t>
    </r>
    <r>
      <rPr>
        <b/>
        <sz val="11"/>
        <color indexed="10"/>
        <rFont val="ＭＳ ゴシック"/>
        <family val="3"/>
        <charset val="128"/>
      </rPr>
      <t>＊入力は１部門のみです。複数部門へ入力した場合は、正しい結果が出ません。</t>
    </r>
    <rPh sb="67" eb="69">
      <t>ニュウリョク</t>
    </rPh>
    <rPh sb="71" eb="73">
      <t>ブモン</t>
    </rPh>
    <rPh sb="78" eb="80">
      <t>フクスウ</t>
    </rPh>
    <rPh sb="80" eb="82">
      <t>ブモン</t>
    </rPh>
    <rPh sb="83" eb="85">
      <t>ニュウリョク</t>
    </rPh>
    <rPh sb="87" eb="89">
      <t>バアイ</t>
    </rPh>
    <rPh sb="91" eb="92">
      <t>タダ</t>
    </rPh>
    <rPh sb="94" eb="96">
      <t>ケッカ</t>
    </rPh>
    <rPh sb="97" eb="98">
      <t>デ</t>
    </rPh>
    <phoneticPr fontId="2"/>
  </si>
  <si>
    <t>44</t>
  </si>
  <si>
    <t>45</t>
  </si>
  <si>
    <t>46</t>
  </si>
  <si>
    <t>47</t>
  </si>
  <si>
    <t>48</t>
  </si>
  <si>
    <t>49</t>
  </si>
  <si>
    <t>50</t>
  </si>
  <si>
    <t>51</t>
  </si>
  <si>
    <t>52</t>
  </si>
  <si>
    <t>パルプ・紙・木製品</t>
  </si>
  <si>
    <t>石油・石炭製品</t>
  </si>
  <si>
    <t>窯業・土石製品</t>
  </si>
  <si>
    <t>はん用機械</t>
  </si>
  <si>
    <t>生産用機械</t>
  </si>
  <si>
    <t>業務用機械</t>
  </si>
  <si>
    <t>電力・ガス・熱供給</t>
  </si>
  <si>
    <t>金融・保険</t>
  </si>
  <si>
    <t>運輸・郵便</t>
  </si>
  <si>
    <t>教育・研究</t>
  </si>
  <si>
    <t>医療・福祉</t>
  </si>
  <si>
    <t>対事業所サービス</t>
  </si>
  <si>
    <t>対個人サービス</t>
  </si>
  <si>
    <t>32</t>
    <phoneticPr fontId="2"/>
  </si>
  <si>
    <t>33</t>
    <phoneticPr fontId="2"/>
  </si>
  <si>
    <t>34</t>
    <phoneticPr fontId="2"/>
  </si>
  <si>
    <t>正社員・
正職員</t>
    <rPh sb="0" eb="3">
      <t>セイシャイン</t>
    </rPh>
    <rPh sb="5" eb="8">
      <t>セイショクイン</t>
    </rPh>
    <phoneticPr fontId="4"/>
  </si>
  <si>
    <t>正社員・
正職員以外</t>
    <rPh sb="0" eb="3">
      <t>セイシャイン</t>
    </rPh>
    <rPh sb="5" eb="8">
      <t>セイショクイン</t>
    </rPh>
    <rPh sb="8" eb="10">
      <t>イガイ</t>
    </rPh>
    <phoneticPr fontId="4"/>
  </si>
  <si>
    <t>Ａ=Ｂ+Ｃ+Ｄ</t>
    <phoneticPr fontId="2"/>
  </si>
  <si>
    <t>Ｂ</t>
    <phoneticPr fontId="2"/>
  </si>
  <si>
    <t>Ｃ</t>
    <phoneticPr fontId="2"/>
  </si>
  <si>
    <t>Ｄ=Ｅ+Ｆ</t>
    <phoneticPr fontId="2"/>
  </si>
  <si>
    <t>Ｅ</t>
    <phoneticPr fontId="2"/>
  </si>
  <si>
    <t>Ｆ=Ｇ+Ｈ</t>
    <phoneticPr fontId="2"/>
  </si>
  <si>
    <t>Ｇ</t>
    <phoneticPr fontId="2"/>
  </si>
  <si>
    <t>Ｈ</t>
    <phoneticPr fontId="2"/>
  </si>
  <si>
    <t>Ｉ</t>
    <phoneticPr fontId="2"/>
  </si>
  <si>
    <t>Ｊ=Ａ/Ｉ</t>
    <phoneticPr fontId="2"/>
  </si>
  <si>
    <t>Ｋ=Ｄ/Ｉ</t>
    <phoneticPr fontId="2"/>
  </si>
  <si>
    <t>化学製品  　　　  　</t>
  </si>
  <si>
    <t>石油・石炭製品　　　</t>
  </si>
  <si>
    <t>窯業・土石製品　　</t>
  </si>
  <si>
    <t>鉄鋼　　　　　　　　</t>
  </si>
  <si>
    <t>非鉄金属　　　　　　</t>
  </si>
  <si>
    <t>金属製品　　　　　　</t>
  </si>
  <si>
    <t>金融・保険　　　　　</t>
  </si>
  <si>
    <t>教育・研究　　　　　</t>
  </si>
  <si>
    <t>合計</t>
    <rPh sb="0" eb="2">
      <t>ゴウケイ</t>
    </rPh>
    <phoneticPr fontId="4"/>
  </si>
  <si>
    <t>いも・豆類</t>
  </si>
  <si>
    <t>花き・花木類</t>
  </si>
  <si>
    <t>農業サービス</t>
  </si>
  <si>
    <t>特用林産物（狩猟業を含む。）</t>
  </si>
  <si>
    <t>海面漁業</t>
    <rPh sb="0" eb="2">
      <t>カイメン</t>
    </rPh>
    <rPh sb="2" eb="4">
      <t>ギョギョウ</t>
    </rPh>
    <phoneticPr fontId="32"/>
  </si>
  <si>
    <t>鉱業</t>
    <rPh sb="0" eb="2">
      <t>コウギョウ</t>
    </rPh>
    <phoneticPr fontId="26"/>
  </si>
  <si>
    <t>石炭・原油・天然ガス</t>
  </si>
  <si>
    <t>砂利・採石</t>
  </si>
  <si>
    <t>その他の鉱物</t>
    <rPh sb="2" eb="3">
      <t>タ</t>
    </rPh>
    <rPh sb="4" eb="6">
      <t>コウブツ</t>
    </rPh>
    <phoneticPr fontId="26"/>
  </si>
  <si>
    <t>飲食料品　　　　　　　</t>
    <rPh sb="0" eb="2">
      <t>インショク</t>
    </rPh>
    <phoneticPr fontId="26"/>
  </si>
  <si>
    <t>食肉</t>
    <rPh sb="0" eb="2">
      <t>ショクニク</t>
    </rPh>
    <phoneticPr fontId="32"/>
  </si>
  <si>
    <t>塩・干・くん製品</t>
  </si>
  <si>
    <t>水産びん・かん詰</t>
  </si>
  <si>
    <t>精穀・製粉</t>
  </si>
  <si>
    <t>めん・パン・菓子類</t>
  </si>
  <si>
    <t>パン類</t>
  </si>
  <si>
    <t>砂糖・油脂・調味料類</t>
  </si>
  <si>
    <t>レトルト食品</t>
  </si>
  <si>
    <t>飲料</t>
    <rPh sb="0" eb="2">
      <t>インリョウ</t>
    </rPh>
    <phoneticPr fontId="26"/>
  </si>
  <si>
    <t>酒類</t>
    <rPh sb="0" eb="1">
      <t>サケ</t>
    </rPh>
    <rPh sb="1" eb="2">
      <t>ルイ</t>
    </rPh>
    <phoneticPr fontId="26"/>
  </si>
  <si>
    <t>ウイスキー類</t>
  </si>
  <si>
    <t>茶・コーヒー</t>
  </si>
  <si>
    <t>飼料・有機質肥料（別掲を除く。）</t>
  </si>
  <si>
    <t>有機質肥料（別掲を除く。）</t>
  </si>
  <si>
    <t>繊維製品　</t>
  </si>
  <si>
    <t>紡績糸</t>
  </si>
  <si>
    <t>綿・スフ織物（合繊短繊維織物を含む。）</t>
  </si>
  <si>
    <t>絹・人絹織物（合繊長繊維織物を含む。）</t>
  </si>
  <si>
    <t>その他の織物</t>
  </si>
  <si>
    <t>ニット生地</t>
  </si>
  <si>
    <t>その他の繊維工業製品</t>
    <rPh sb="2" eb="3">
      <t>タ</t>
    </rPh>
    <rPh sb="4" eb="6">
      <t>センイ</t>
    </rPh>
    <rPh sb="6" eb="8">
      <t>コウギョウ</t>
    </rPh>
    <rPh sb="8" eb="10">
      <t>セイヒン</t>
    </rPh>
    <phoneticPr fontId="26"/>
  </si>
  <si>
    <t>衣服・その他の繊維既製品</t>
    <rPh sb="9" eb="10">
      <t>スデ</t>
    </rPh>
    <phoneticPr fontId="26"/>
  </si>
  <si>
    <t>ニット製衣服</t>
  </si>
  <si>
    <t>その他の衣服・身の回り品</t>
  </si>
  <si>
    <t>じゅうたん・床敷物</t>
  </si>
  <si>
    <t>木材・木製品</t>
    <rPh sb="0" eb="2">
      <t>モクザイ</t>
    </rPh>
    <phoneticPr fontId="32"/>
  </si>
  <si>
    <t>木材</t>
    <rPh sb="0" eb="2">
      <t>モクザイ</t>
    </rPh>
    <phoneticPr fontId="32"/>
  </si>
  <si>
    <t>木材チップ</t>
  </si>
  <si>
    <t>家具・装備品</t>
  </si>
  <si>
    <t>木製家具</t>
  </si>
  <si>
    <t>金属製家具</t>
  </si>
  <si>
    <t>パルプ・紙・板紙・加工紙</t>
  </si>
  <si>
    <t>パルプ</t>
  </si>
  <si>
    <t>古紙</t>
  </si>
  <si>
    <t>紙・板紙</t>
  </si>
  <si>
    <t>洋紙・和紙</t>
  </si>
  <si>
    <t>段ボール</t>
  </si>
  <si>
    <t>塗工紙・建設用加工紙</t>
  </si>
  <si>
    <t>段ボール箱</t>
  </si>
  <si>
    <t>紙製衛生材料・用品</t>
  </si>
  <si>
    <t>無機化学工業製品</t>
    <rPh sb="4" eb="6">
      <t>コウギョウ</t>
    </rPh>
    <rPh sb="6" eb="8">
      <t>セイヒン</t>
    </rPh>
    <phoneticPr fontId="26"/>
  </si>
  <si>
    <t>ソーダ工業製品</t>
  </si>
  <si>
    <t>その他の無機化学工業製品</t>
    <rPh sb="8" eb="10">
      <t>コウギョウ</t>
    </rPh>
    <phoneticPr fontId="26"/>
  </si>
  <si>
    <t>圧縮ガス・液化ガス</t>
  </si>
  <si>
    <t>石油化学基礎製品</t>
    <rPh sb="0" eb="2">
      <t>セキユ</t>
    </rPh>
    <rPh sb="6" eb="8">
      <t>セイヒン</t>
    </rPh>
    <phoneticPr fontId="26"/>
  </si>
  <si>
    <t>石油化学基礎製品</t>
    <rPh sb="0" eb="2">
      <t>セキユ</t>
    </rPh>
    <rPh sb="2" eb="4">
      <t>カガク</t>
    </rPh>
    <rPh sb="4" eb="6">
      <t>キソ</t>
    </rPh>
    <rPh sb="6" eb="8">
      <t>セイヒン</t>
    </rPh>
    <phoneticPr fontId="26"/>
  </si>
  <si>
    <t>合成ゴム</t>
  </si>
  <si>
    <t>その他の有機化学工業製品</t>
    <rPh sb="8" eb="10">
      <t>コウギョウ</t>
    </rPh>
    <phoneticPr fontId="26"/>
  </si>
  <si>
    <t>メタン誘導品</t>
  </si>
  <si>
    <t>合成繊維</t>
    <rPh sb="0" eb="2">
      <t>ゴウセイ</t>
    </rPh>
    <rPh sb="2" eb="4">
      <t>センイ</t>
    </rPh>
    <phoneticPr fontId="32"/>
  </si>
  <si>
    <t>医薬品</t>
    <rPh sb="0" eb="3">
      <t>イヤクヒン</t>
    </rPh>
    <phoneticPr fontId="26"/>
  </si>
  <si>
    <t>化学最終製品（医薬品を除く。）</t>
    <rPh sb="7" eb="9">
      <t>イヤク</t>
    </rPh>
    <rPh sb="9" eb="10">
      <t>ヒン</t>
    </rPh>
    <phoneticPr fontId="26"/>
  </si>
  <si>
    <t>化粧品・歯磨</t>
  </si>
  <si>
    <t>塗料・印刷インキ</t>
  </si>
  <si>
    <t>印刷インキ</t>
  </si>
  <si>
    <t>ゼラチン・接着剤</t>
  </si>
  <si>
    <t>プラスチック製品</t>
  </si>
  <si>
    <t>ゴム製品</t>
  </si>
  <si>
    <t>タイヤ・チューブ</t>
  </si>
  <si>
    <t>その他のゴム製品</t>
  </si>
  <si>
    <t>ゴム製・プラスチック製履物</t>
  </si>
  <si>
    <t>ガラス・ガラス製品</t>
  </si>
  <si>
    <t>板ガラス・安全ガラス</t>
  </si>
  <si>
    <t>ガラス繊維・同製品</t>
  </si>
  <si>
    <t>その他のガラス製品</t>
  </si>
  <si>
    <t>セメント・セメント製品</t>
  </si>
  <si>
    <t>セメント</t>
  </si>
  <si>
    <t>生コンクリート</t>
  </si>
  <si>
    <t>セメント製品</t>
  </si>
  <si>
    <t>その他の窯業・土石製品</t>
  </si>
  <si>
    <t>建設用土石製品</t>
  </si>
  <si>
    <t>炭素・黒鉛製品</t>
  </si>
  <si>
    <t>銑鉄・粗鋼</t>
  </si>
  <si>
    <t>フェロアロイ</t>
  </si>
  <si>
    <t>粗鋼（転炉）</t>
  </si>
  <si>
    <t>粗鋼（電気炉）</t>
  </si>
  <si>
    <t>鉄屑</t>
  </si>
  <si>
    <t>冷延・めっき鋼材</t>
  </si>
  <si>
    <t>鋳鉄品及び鍛工品（鉄）</t>
  </si>
  <si>
    <t>その他の鉄鋼製品</t>
    <rPh sb="2" eb="3">
      <t>タ</t>
    </rPh>
    <rPh sb="4" eb="6">
      <t>テッコウ</t>
    </rPh>
    <rPh sb="6" eb="8">
      <t>セイヒン</t>
    </rPh>
    <phoneticPr fontId="26"/>
  </si>
  <si>
    <t>鉄鋼シャースリット業</t>
  </si>
  <si>
    <t>非鉄金属製錬・精製</t>
  </si>
  <si>
    <t>鉛・亜鉛（再生を含む。）</t>
  </si>
  <si>
    <t>アルミニウム（再生を含む。）</t>
  </si>
  <si>
    <t>非鉄金属屑</t>
  </si>
  <si>
    <t>電線・ケーブル</t>
  </si>
  <si>
    <t>光ファイバケーブル</t>
  </si>
  <si>
    <t>アルミ圧延製品</t>
  </si>
  <si>
    <t>建設・建築用金属製品</t>
  </si>
  <si>
    <t>ボルト・ナット・リベット・スプリング</t>
  </si>
  <si>
    <t>金属製容器・製缶板金製品</t>
  </si>
  <si>
    <t>配管工事附属品・粉末や金製品・道具類</t>
    <rPh sb="4" eb="6">
      <t>フゾク</t>
    </rPh>
    <phoneticPr fontId="26"/>
  </si>
  <si>
    <t>はん用機械</t>
    <rPh sb="2" eb="3">
      <t>ヨウ</t>
    </rPh>
    <rPh sb="3" eb="5">
      <t>キカイ</t>
    </rPh>
    <phoneticPr fontId="26"/>
  </si>
  <si>
    <t>ボイラ・原動機</t>
  </si>
  <si>
    <t>ボイラ</t>
  </si>
  <si>
    <t>タービン</t>
  </si>
  <si>
    <t>ポンプ・圧縮機</t>
  </si>
  <si>
    <t>冷凍機・温湿調整装置</t>
  </si>
  <si>
    <t>その他のはん用機械</t>
    <rPh sb="2" eb="3">
      <t>タ</t>
    </rPh>
    <rPh sb="6" eb="7">
      <t>ヨウ</t>
    </rPh>
    <rPh sb="7" eb="9">
      <t>キカイ</t>
    </rPh>
    <phoneticPr fontId="26"/>
  </si>
  <si>
    <t>ベアリング</t>
  </si>
  <si>
    <t>生産用機械</t>
    <rPh sb="0" eb="2">
      <t>セイサン</t>
    </rPh>
    <rPh sb="2" eb="3">
      <t>ヨウ</t>
    </rPh>
    <rPh sb="3" eb="5">
      <t>キカイ</t>
    </rPh>
    <phoneticPr fontId="26"/>
  </si>
  <si>
    <t>農業用機械</t>
    <rPh sb="2" eb="3">
      <t>ヨウ</t>
    </rPh>
    <phoneticPr fontId="26"/>
  </si>
  <si>
    <t>建設・鉱山機械</t>
    <rPh sb="0" eb="2">
      <t>ケンセツ</t>
    </rPh>
    <rPh sb="3" eb="5">
      <t>コウザン</t>
    </rPh>
    <phoneticPr fontId="26"/>
  </si>
  <si>
    <t>生活関連産業用機械</t>
    <rPh sb="7" eb="9">
      <t>キカイ</t>
    </rPh>
    <phoneticPr fontId="26"/>
  </si>
  <si>
    <t>基礎素材産業用機械</t>
  </si>
  <si>
    <t>鋳造装置・プラスチック加工機械</t>
  </si>
  <si>
    <t>金属加工機械</t>
    <rPh sb="0" eb="2">
      <t>キンゾク</t>
    </rPh>
    <rPh sb="2" eb="4">
      <t>カコウ</t>
    </rPh>
    <rPh sb="4" eb="6">
      <t>キカイ</t>
    </rPh>
    <phoneticPr fontId="26"/>
  </si>
  <si>
    <t>その他の生産用機械</t>
  </si>
  <si>
    <t>真空装置・真空機器</t>
    <rPh sb="0" eb="2">
      <t>シンクウ</t>
    </rPh>
    <rPh sb="2" eb="4">
      <t>ソウチ</t>
    </rPh>
    <rPh sb="5" eb="7">
      <t>シンクウ</t>
    </rPh>
    <rPh sb="7" eb="9">
      <t>キキ</t>
    </rPh>
    <phoneticPr fontId="26"/>
  </si>
  <si>
    <t>ロボット</t>
  </si>
  <si>
    <t>その他の生産用機械</t>
    <rPh sb="4" eb="7">
      <t>セイサンヨウ</t>
    </rPh>
    <rPh sb="7" eb="9">
      <t>キカイ</t>
    </rPh>
    <phoneticPr fontId="26"/>
  </si>
  <si>
    <t>業務用機械</t>
    <rPh sb="0" eb="2">
      <t>ギョウム</t>
    </rPh>
    <rPh sb="2" eb="3">
      <t>ヨウ</t>
    </rPh>
    <rPh sb="3" eb="5">
      <t>キカイ</t>
    </rPh>
    <phoneticPr fontId="26"/>
  </si>
  <si>
    <t>計測機器</t>
    <rPh sb="0" eb="2">
      <t>ケイソク</t>
    </rPh>
    <rPh sb="2" eb="4">
      <t>キキ</t>
    </rPh>
    <phoneticPr fontId="26"/>
  </si>
  <si>
    <t>光学機械・レンズ</t>
    <rPh sb="0" eb="2">
      <t>コウガク</t>
    </rPh>
    <rPh sb="2" eb="4">
      <t>キカイ</t>
    </rPh>
    <phoneticPr fontId="26"/>
  </si>
  <si>
    <t>電子部品</t>
    <rPh sb="0" eb="2">
      <t>デンシ</t>
    </rPh>
    <rPh sb="2" eb="4">
      <t>ブヒン</t>
    </rPh>
    <phoneticPr fontId="26"/>
  </si>
  <si>
    <t>電子デバイス</t>
    <rPh sb="0" eb="2">
      <t>デンシ</t>
    </rPh>
    <phoneticPr fontId="26"/>
  </si>
  <si>
    <t>液晶パネル</t>
  </si>
  <si>
    <t>その他の電子部品</t>
    <rPh sb="2" eb="3">
      <t>タ</t>
    </rPh>
    <rPh sb="4" eb="6">
      <t>デンシ</t>
    </rPh>
    <rPh sb="6" eb="8">
      <t>ブヒン</t>
    </rPh>
    <phoneticPr fontId="26"/>
  </si>
  <si>
    <t>電子回路</t>
    <rPh sb="0" eb="2">
      <t>デンシ</t>
    </rPh>
    <rPh sb="2" eb="4">
      <t>カイロ</t>
    </rPh>
    <phoneticPr fontId="26"/>
  </si>
  <si>
    <t>その他の電子部品</t>
    <rPh sb="6" eb="7">
      <t>ブ</t>
    </rPh>
    <phoneticPr fontId="26"/>
  </si>
  <si>
    <t>電気機械　　　　　　</t>
  </si>
  <si>
    <t>産業用電気機器</t>
    <rPh sb="0" eb="3">
      <t>サンギョウヨウ</t>
    </rPh>
    <rPh sb="3" eb="5">
      <t>デンキ</t>
    </rPh>
    <rPh sb="5" eb="7">
      <t>キキ</t>
    </rPh>
    <phoneticPr fontId="26"/>
  </si>
  <si>
    <t>変圧器・変成器</t>
  </si>
  <si>
    <t>開閉制御装置・配電盤</t>
  </si>
  <si>
    <t>配線器具</t>
    <rPh sb="0" eb="2">
      <t>ハイセン</t>
    </rPh>
    <rPh sb="2" eb="4">
      <t>キグ</t>
    </rPh>
    <phoneticPr fontId="26"/>
  </si>
  <si>
    <t>内燃機関電装品</t>
    <rPh sb="0" eb="2">
      <t>ナイネン</t>
    </rPh>
    <rPh sb="2" eb="4">
      <t>キカン</t>
    </rPh>
    <rPh sb="4" eb="7">
      <t>デンソウヒン</t>
    </rPh>
    <phoneticPr fontId="26"/>
  </si>
  <si>
    <t>その他の産業用電気機器</t>
    <rPh sb="7" eb="9">
      <t>デンキ</t>
    </rPh>
    <rPh sb="9" eb="11">
      <t>キキ</t>
    </rPh>
    <phoneticPr fontId="26"/>
  </si>
  <si>
    <t>民生用電気機器</t>
    <rPh sb="5" eb="7">
      <t>キキ</t>
    </rPh>
    <phoneticPr fontId="26"/>
  </si>
  <si>
    <t>民生用電気機器</t>
    <rPh sb="0" eb="3">
      <t>ミンセイヨウ</t>
    </rPh>
    <rPh sb="3" eb="5">
      <t>デンキ</t>
    </rPh>
    <rPh sb="5" eb="7">
      <t>キキ</t>
    </rPh>
    <phoneticPr fontId="26"/>
  </si>
  <si>
    <t>民生用エアコンディショナ</t>
    <rPh sb="0" eb="2">
      <t>ミンセイ</t>
    </rPh>
    <rPh sb="2" eb="3">
      <t>ヨウ</t>
    </rPh>
    <phoneticPr fontId="26"/>
  </si>
  <si>
    <t>民生用電気機器（エアコンを除く。）</t>
    <rPh sb="0" eb="2">
      <t>ミンセイ</t>
    </rPh>
    <rPh sb="2" eb="3">
      <t>ヨウ</t>
    </rPh>
    <rPh sb="3" eb="5">
      <t>デンキ</t>
    </rPh>
    <rPh sb="5" eb="7">
      <t>キキ</t>
    </rPh>
    <phoneticPr fontId="26"/>
  </si>
  <si>
    <t>電子応用装置・電気計測器</t>
    <rPh sb="0" eb="2">
      <t>デンシ</t>
    </rPh>
    <rPh sb="2" eb="4">
      <t>オウヨウ</t>
    </rPh>
    <rPh sb="4" eb="6">
      <t>ソウチ</t>
    </rPh>
    <rPh sb="7" eb="9">
      <t>デンキ</t>
    </rPh>
    <rPh sb="9" eb="12">
      <t>ケイソクキ</t>
    </rPh>
    <phoneticPr fontId="26"/>
  </si>
  <si>
    <t>電子応用装置</t>
    <rPh sb="0" eb="2">
      <t>デンシ</t>
    </rPh>
    <rPh sb="2" eb="4">
      <t>オウヨウ</t>
    </rPh>
    <rPh sb="4" eb="6">
      <t>ソウチ</t>
    </rPh>
    <phoneticPr fontId="26"/>
  </si>
  <si>
    <t>電気計測器</t>
    <rPh sb="0" eb="2">
      <t>デンキ</t>
    </rPh>
    <rPh sb="2" eb="5">
      <t>ケイソクキ</t>
    </rPh>
    <phoneticPr fontId="26"/>
  </si>
  <si>
    <t>その他の電気機械</t>
    <rPh sb="2" eb="3">
      <t>タ</t>
    </rPh>
    <rPh sb="4" eb="6">
      <t>デンキ</t>
    </rPh>
    <rPh sb="6" eb="8">
      <t>キカイ</t>
    </rPh>
    <phoneticPr fontId="26"/>
  </si>
  <si>
    <t>ビデオ機器・デジタルカメラ</t>
  </si>
  <si>
    <t>携帯電話機</t>
    <rPh sb="0" eb="2">
      <t>ケイタイ</t>
    </rPh>
    <rPh sb="2" eb="4">
      <t>デンワ</t>
    </rPh>
    <rPh sb="4" eb="5">
      <t>キ</t>
    </rPh>
    <phoneticPr fontId="26"/>
  </si>
  <si>
    <t>無線電気通信機器（携帯電話機を除く。）</t>
    <rPh sb="9" eb="11">
      <t>ケイタイ</t>
    </rPh>
    <rPh sb="11" eb="13">
      <t>デンワ</t>
    </rPh>
    <rPh sb="13" eb="14">
      <t>キ</t>
    </rPh>
    <phoneticPr fontId="26"/>
  </si>
  <si>
    <t>電子計算機・同附属装置</t>
    <rPh sb="0" eb="2">
      <t>デンシ</t>
    </rPh>
    <rPh sb="2" eb="5">
      <t>ケイサンキ</t>
    </rPh>
    <rPh sb="6" eb="7">
      <t>ドウ</t>
    </rPh>
    <rPh sb="7" eb="9">
      <t>フゾク</t>
    </rPh>
    <rPh sb="9" eb="11">
      <t>ソウチ</t>
    </rPh>
    <phoneticPr fontId="26"/>
  </si>
  <si>
    <t>パーソナルコンピュータ</t>
  </si>
  <si>
    <t>電子計算機本体（パソコンを除く。）</t>
    <rPh sb="0" eb="2">
      <t>デンシ</t>
    </rPh>
    <rPh sb="2" eb="5">
      <t>ケイサンキ</t>
    </rPh>
    <rPh sb="5" eb="7">
      <t>ホンタイ</t>
    </rPh>
    <phoneticPr fontId="26"/>
  </si>
  <si>
    <t>電子計算機附属装置</t>
    <rPh sb="5" eb="7">
      <t>フゾク</t>
    </rPh>
    <phoneticPr fontId="26"/>
  </si>
  <si>
    <t>輸送機械  　　　　　</t>
  </si>
  <si>
    <t>乗用車</t>
    <rPh sb="0" eb="3">
      <t>ジョウヨウシャ</t>
    </rPh>
    <phoneticPr fontId="26"/>
  </si>
  <si>
    <t>その他の自動車</t>
    <rPh sb="2" eb="3">
      <t>タ</t>
    </rPh>
    <rPh sb="4" eb="7">
      <t>ジドウシャ</t>
    </rPh>
    <phoneticPr fontId="26"/>
  </si>
  <si>
    <t>トラック・バス・その他の自動車</t>
  </si>
  <si>
    <t>自動車部品・同附属品</t>
  </si>
  <si>
    <t>自動車用内燃機関</t>
  </si>
  <si>
    <t>船舶・同修理</t>
  </si>
  <si>
    <t>その他の輸送機械・同修理</t>
  </si>
  <si>
    <t>鉄道車両・同修理</t>
  </si>
  <si>
    <t>航空機・同修理</t>
  </si>
  <si>
    <t>印刷・製版・製本</t>
    <rPh sb="3" eb="5">
      <t>セイハン</t>
    </rPh>
    <rPh sb="6" eb="8">
      <t>セイホン</t>
    </rPh>
    <phoneticPr fontId="26"/>
  </si>
  <si>
    <t>印刷・製版・製本</t>
  </si>
  <si>
    <t>かばん・袋物・その他の革製品</t>
  </si>
  <si>
    <t>がん具・運動用品</t>
    <rPh sb="2" eb="3">
      <t>グ</t>
    </rPh>
    <rPh sb="4" eb="6">
      <t>ウンドウ</t>
    </rPh>
    <rPh sb="6" eb="8">
      <t>ヨウヒン</t>
    </rPh>
    <phoneticPr fontId="26"/>
  </si>
  <si>
    <t>がん具</t>
  </si>
  <si>
    <t>その他の製造工業製品</t>
    <rPh sb="2" eb="3">
      <t>タ</t>
    </rPh>
    <rPh sb="4" eb="6">
      <t>セイゾウ</t>
    </rPh>
    <rPh sb="6" eb="8">
      <t>コウギョウ</t>
    </rPh>
    <rPh sb="8" eb="10">
      <t>セイヒン</t>
    </rPh>
    <phoneticPr fontId="26"/>
  </si>
  <si>
    <t>筆記具・文具</t>
  </si>
  <si>
    <t>畳・わら加工品</t>
  </si>
  <si>
    <t>再生資源回収・加工処理</t>
    <rPh sb="0" eb="2">
      <t>サイセイ</t>
    </rPh>
    <rPh sb="2" eb="4">
      <t>シゲン</t>
    </rPh>
    <rPh sb="4" eb="6">
      <t>カイシュウ</t>
    </rPh>
    <rPh sb="7" eb="9">
      <t>カコウ</t>
    </rPh>
    <rPh sb="9" eb="11">
      <t>ショリ</t>
    </rPh>
    <phoneticPr fontId="26"/>
  </si>
  <si>
    <t>建築</t>
  </si>
  <si>
    <t>住宅建築（木造）</t>
  </si>
  <si>
    <t>住宅建築（非木造）</t>
  </si>
  <si>
    <t>非住宅建築（木造）</t>
  </si>
  <si>
    <t>非住宅建築（非木造）</t>
  </si>
  <si>
    <t>公共事業</t>
    <rPh sb="0" eb="2">
      <t>コウキョウ</t>
    </rPh>
    <rPh sb="2" eb="4">
      <t>ジギョウ</t>
    </rPh>
    <phoneticPr fontId="26"/>
  </si>
  <si>
    <t>河川・下水道・その他の公共事業</t>
  </si>
  <si>
    <t>その他の土木建設</t>
    <rPh sb="2" eb="3">
      <t>タ</t>
    </rPh>
    <rPh sb="4" eb="6">
      <t>ドボク</t>
    </rPh>
    <rPh sb="6" eb="8">
      <t>ケンセツ</t>
    </rPh>
    <phoneticPr fontId="26"/>
  </si>
  <si>
    <t>ガス・熱供給</t>
  </si>
  <si>
    <t>都市ガス</t>
  </si>
  <si>
    <t>上水道・簡易水道</t>
  </si>
  <si>
    <t>下水道</t>
  </si>
  <si>
    <t>廃棄物処理（公営）</t>
  </si>
  <si>
    <t>不動産仲介・管理業</t>
  </si>
  <si>
    <t>住宅賃貸料（帰属家賃）</t>
    <rPh sb="0" eb="2">
      <t>ジュウタク</t>
    </rPh>
    <rPh sb="2" eb="5">
      <t>チンタイリョウ</t>
    </rPh>
    <rPh sb="6" eb="8">
      <t>キゾク</t>
    </rPh>
    <rPh sb="8" eb="10">
      <t>ヤチン</t>
    </rPh>
    <phoneticPr fontId="26"/>
  </si>
  <si>
    <t>運輸・郵便　　　</t>
    <rPh sb="3" eb="5">
      <t>ユウビン</t>
    </rPh>
    <phoneticPr fontId="32"/>
  </si>
  <si>
    <t>道路輸送（自家輸送を除く。）</t>
    <rPh sb="7" eb="9">
      <t>ユソウ</t>
    </rPh>
    <phoneticPr fontId="26"/>
  </si>
  <si>
    <t>バス</t>
  </si>
  <si>
    <t>ハイヤー・タクシー</t>
  </si>
  <si>
    <t>道路貨物輸送（自家輸送を除く。）</t>
    <rPh sb="7" eb="9">
      <t>ジカ</t>
    </rPh>
    <rPh sb="9" eb="11">
      <t>ユソウ</t>
    </rPh>
    <phoneticPr fontId="26"/>
  </si>
  <si>
    <t>自家輸送</t>
  </si>
  <si>
    <t>自家輸送（旅客自動車）</t>
    <rPh sb="7" eb="10">
      <t>ジドウシャ</t>
    </rPh>
    <phoneticPr fontId="26"/>
  </si>
  <si>
    <t>自家輸送（旅客自動車）</t>
    <rPh sb="2" eb="4">
      <t>ユソウ</t>
    </rPh>
    <rPh sb="7" eb="10">
      <t>ジドウシャ</t>
    </rPh>
    <phoneticPr fontId="26"/>
  </si>
  <si>
    <t>自家輸送（貨物自動車）</t>
    <rPh sb="7" eb="10">
      <t>ジドウシャ</t>
    </rPh>
    <phoneticPr fontId="26"/>
  </si>
  <si>
    <t>自家輸送（貨物自動車）</t>
    <rPh sb="2" eb="4">
      <t>ユソウ</t>
    </rPh>
    <rPh sb="7" eb="10">
      <t>ジドウシャ</t>
    </rPh>
    <phoneticPr fontId="26"/>
  </si>
  <si>
    <t>沿海・内水面輸送</t>
  </si>
  <si>
    <t>国際航空輸送</t>
  </si>
  <si>
    <t>国内航空旅客輸送</t>
  </si>
  <si>
    <t>国内航空貨物輸送</t>
  </si>
  <si>
    <t>航空機使用事業</t>
  </si>
  <si>
    <t>貨物利用運送</t>
    <rPh sb="2" eb="4">
      <t>リヨウ</t>
    </rPh>
    <rPh sb="4" eb="6">
      <t>ウンソウ</t>
    </rPh>
    <phoneticPr fontId="26"/>
  </si>
  <si>
    <t>運輸附帯サービス</t>
    <rPh sb="2" eb="4">
      <t>フタイ</t>
    </rPh>
    <phoneticPr fontId="32"/>
  </si>
  <si>
    <t>その他の運輸附帯サービス</t>
    <rPh sb="6" eb="8">
      <t>フタイ</t>
    </rPh>
    <phoneticPr fontId="32"/>
  </si>
  <si>
    <t>水運施設管理</t>
  </si>
  <si>
    <t>水運附帯サービス</t>
    <rPh sb="2" eb="4">
      <t>フタイ</t>
    </rPh>
    <phoneticPr fontId="26"/>
  </si>
  <si>
    <t>航空施設管理（国公営）</t>
  </si>
  <si>
    <t>航空施設管理（産業）</t>
  </si>
  <si>
    <t>航空附帯サービス</t>
    <rPh sb="2" eb="4">
      <t>フタイ</t>
    </rPh>
    <phoneticPr fontId="26"/>
  </si>
  <si>
    <t>旅行・その他の運輸附帯サービス</t>
    <rPh sb="9" eb="11">
      <t>フタイ</t>
    </rPh>
    <phoneticPr fontId="26"/>
  </si>
  <si>
    <t>郵便・信書便</t>
    <rPh sb="3" eb="5">
      <t>シンショ</t>
    </rPh>
    <rPh sb="5" eb="6">
      <t>ビン</t>
    </rPh>
    <phoneticPr fontId="26"/>
  </si>
  <si>
    <t>情報通信</t>
    <rPh sb="0" eb="2">
      <t>ジョウホウ</t>
    </rPh>
    <rPh sb="2" eb="4">
      <t>ツウシン</t>
    </rPh>
    <phoneticPr fontId="26"/>
  </si>
  <si>
    <t>通信</t>
    <rPh sb="0" eb="2">
      <t>ツウシン</t>
    </rPh>
    <phoneticPr fontId="26"/>
  </si>
  <si>
    <t>固定電気通信</t>
    <rPh sb="0" eb="2">
      <t>コテイ</t>
    </rPh>
    <rPh sb="2" eb="4">
      <t>デンキ</t>
    </rPh>
    <rPh sb="4" eb="6">
      <t>ツウシン</t>
    </rPh>
    <phoneticPr fontId="26"/>
  </si>
  <si>
    <t>移動電気通信</t>
    <rPh sb="0" eb="2">
      <t>イドウ</t>
    </rPh>
    <rPh sb="2" eb="4">
      <t>デンキ</t>
    </rPh>
    <rPh sb="4" eb="6">
      <t>ツウシン</t>
    </rPh>
    <phoneticPr fontId="26"/>
  </si>
  <si>
    <t>情報サービス</t>
    <rPh sb="0" eb="2">
      <t>ジョウホウ</t>
    </rPh>
    <phoneticPr fontId="26"/>
  </si>
  <si>
    <t>情報サービス</t>
  </si>
  <si>
    <t>インターネット附随サービス</t>
    <rPh sb="7" eb="9">
      <t>フズイ</t>
    </rPh>
    <phoneticPr fontId="26"/>
  </si>
  <si>
    <t>映像・音声・文字情報制作</t>
    <rPh sb="0" eb="2">
      <t>エイゾウ</t>
    </rPh>
    <rPh sb="3" eb="5">
      <t>オンセイ</t>
    </rPh>
    <rPh sb="6" eb="8">
      <t>モジ</t>
    </rPh>
    <rPh sb="8" eb="10">
      <t>ジョウホウ</t>
    </rPh>
    <rPh sb="10" eb="12">
      <t>セイサク</t>
    </rPh>
    <phoneticPr fontId="26"/>
  </si>
  <si>
    <t>映像・音声・文字情報制作業</t>
    <rPh sb="0" eb="2">
      <t>エイゾウ</t>
    </rPh>
    <rPh sb="3" eb="5">
      <t>オンセイ</t>
    </rPh>
    <rPh sb="6" eb="8">
      <t>モジ</t>
    </rPh>
    <rPh sb="8" eb="10">
      <t>ジョウホウ</t>
    </rPh>
    <rPh sb="10" eb="12">
      <t>セイサク</t>
    </rPh>
    <rPh sb="12" eb="13">
      <t>ギョウ</t>
    </rPh>
    <phoneticPr fontId="26"/>
  </si>
  <si>
    <t>新聞</t>
    <rPh sb="0" eb="2">
      <t>シンブン</t>
    </rPh>
    <phoneticPr fontId="26"/>
  </si>
  <si>
    <t>出版</t>
    <rPh sb="0" eb="2">
      <t>シュッパン</t>
    </rPh>
    <phoneticPr fontId="26"/>
  </si>
  <si>
    <t>公務（中央）</t>
  </si>
  <si>
    <t>公務（地方）</t>
  </si>
  <si>
    <t>学校教育（国公立）</t>
  </si>
  <si>
    <t>学校教育（私立）</t>
  </si>
  <si>
    <t>社会教育・その他の教育</t>
  </si>
  <si>
    <t>社会教育（国公立）</t>
  </si>
  <si>
    <t>社会教育（非営利）</t>
  </si>
  <si>
    <t>その他の教育訓練機関（国公立）</t>
  </si>
  <si>
    <t>自然科学研究機関（国公立）</t>
  </si>
  <si>
    <t>自然科学研究機関（非営利）</t>
  </si>
  <si>
    <t>医療・福祉</t>
    <rPh sb="0" eb="2">
      <t>イリョウ</t>
    </rPh>
    <rPh sb="3" eb="5">
      <t>フクシ</t>
    </rPh>
    <phoneticPr fontId="26"/>
  </si>
  <si>
    <t>医療</t>
    <rPh sb="0" eb="2">
      <t>イリョウ</t>
    </rPh>
    <phoneticPr fontId="26"/>
  </si>
  <si>
    <t>保健衛生</t>
    <rPh sb="0" eb="2">
      <t>ホケン</t>
    </rPh>
    <rPh sb="2" eb="4">
      <t>エイセイ</t>
    </rPh>
    <phoneticPr fontId="26"/>
  </si>
  <si>
    <t>保健衛生（国公立）</t>
  </si>
  <si>
    <t>社会保険・社会福祉</t>
    <rPh sb="0" eb="2">
      <t>シャカイ</t>
    </rPh>
    <rPh sb="2" eb="4">
      <t>ホケン</t>
    </rPh>
    <rPh sb="5" eb="7">
      <t>シャカイ</t>
    </rPh>
    <rPh sb="7" eb="9">
      <t>フクシ</t>
    </rPh>
    <phoneticPr fontId="26"/>
  </si>
  <si>
    <t>社会保険事業</t>
  </si>
  <si>
    <t>社会福祉（国公立）</t>
  </si>
  <si>
    <t>社会福祉（非営利）</t>
  </si>
  <si>
    <t>社会福祉（産業）</t>
    <rPh sb="5" eb="7">
      <t>サンギョウ</t>
    </rPh>
    <phoneticPr fontId="26"/>
  </si>
  <si>
    <t>介護</t>
    <rPh sb="0" eb="2">
      <t>カイゴ</t>
    </rPh>
    <phoneticPr fontId="26"/>
  </si>
  <si>
    <t>介護（施設サービス）</t>
    <rPh sb="0" eb="2">
      <t>カイゴ</t>
    </rPh>
    <rPh sb="3" eb="5">
      <t>シセツ</t>
    </rPh>
    <phoneticPr fontId="26"/>
  </si>
  <si>
    <t>介護（施設サービスを除く。）</t>
    <rPh sb="0" eb="2">
      <t>カイゴ</t>
    </rPh>
    <rPh sb="3" eb="5">
      <t>シセツ</t>
    </rPh>
    <rPh sb="10" eb="11">
      <t>ノゾ</t>
    </rPh>
    <phoneticPr fontId="26"/>
  </si>
  <si>
    <t>対家計民間非営利団体（別掲を除く。）</t>
  </si>
  <si>
    <t>物品賃貸サービス</t>
  </si>
  <si>
    <t>物品賃貸業（貸自動車業を除く。）</t>
  </si>
  <si>
    <t>物品賃貸業（貸自動車を除く。）</t>
  </si>
  <si>
    <t>貸自動車業</t>
    <rPh sb="0" eb="1">
      <t>カ</t>
    </rPh>
    <rPh sb="1" eb="4">
      <t>ジドウシャ</t>
    </rPh>
    <rPh sb="4" eb="5">
      <t>ギョウ</t>
    </rPh>
    <phoneticPr fontId="26"/>
  </si>
  <si>
    <t>自動車整備・機械修理</t>
  </si>
  <si>
    <t>自動車整備</t>
    <rPh sb="0" eb="3">
      <t>ジドウシャ</t>
    </rPh>
    <rPh sb="3" eb="5">
      <t>セイビ</t>
    </rPh>
    <phoneticPr fontId="26"/>
  </si>
  <si>
    <t>自動車整備</t>
    <rPh sb="0" eb="3">
      <t>ジドウシャ</t>
    </rPh>
    <rPh sb="3" eb="5">
      <t>セイビ</t>
    </rPh>
    <phoneticPr fontId="32"/>
  </si>
  <si>
    <t>その他の対事業所サービス</t>
    <rPh sb="2" eb="3">
      <t>ホカ</t>
    </rPh>
    <rPh sb="4" eb="5">
      <t>タイ</t>
    </rPh>
    <rPh sb="5" eb="8">
      <t>ジギョウショ</t>
    </rPh>
    <phoneticPr fontId="26"/>
  </si>
  <si>
    <t>法務・財務・会計サービス</t>
  </si>
  <si>
    <t>土木建築サービス</t>
  </si>
  <si>
    <t>労働者派遣サービス</t>
  </si>
  <si>
    <t>建物サービス</t>
  </si>
  <si>
    <t>その他の対事業所サービス</t>
  </si>
  <si>
    <t>対個人サービス</t>
    <rPh sb="0" eb="1">
      <t>タイ</t>
    </rPh>
    <rPh sb="1" eb="3">
      <t>コジン</t>
    </rPh>
    <phoneticPr fontId="32"/>
  </si>
  <si>
    <t>宿泊業</t>
    <rPh sb="0" eb="2">
      <t>シュクハク</t>
    </rPh>
    <rPh sb="2" eb="3">
      <t>ギョウ</t>
    </rPh>
    <phoneticPr fontId="26"/>
  </si>
  <si>
    <t>飲食サービス</t>
    <rPh sb="0" eb="2">
      <t>インショク</t>
    </rPh>
    <phoneticPr fontId="26"/>
  </si>
  <si>
    <t>洗濯・理容・美容・浴場業</t>
    <rPh sb="0" eb="2">
      <t>センタク</t>
    </rPh>
    <rPh sb="3" eb="5">
      <t>リヨウ</t>
    </rPh>
    <rPh sb="6" eb="8">
      <t>ビヨウ</t>
    </rPh>
    <rPh sb="9" eb="11">
      <t>ヨクジョウ</t>
    </rPh>
    <rPh sb="11" eb="12">
      <t>ギョウ</t>
    </rPh>
    <phoneticPr fontId="26"/>
  </si>
  <si>
    <t>洗濯業</t>
  </si>
  <si>
    <t>その他の洗濯・理容・美容・浴場業</t>
    <rPh sb="2" eb="3">
      <t>タ</t>
    </rPh>
    <rPh sb="4" eb="6">
      <t>センタク</t>
    </rPh>
    <rPh sb="7" eb="9">
      <t>リヨウ</t>
    </rPh>
    <rPh sb="10" eb="12">
      <t>ビヨウ</t>
    </rPh>
    <rPh sb="13" eb="15">
      <t>ヨクジョウ</t>
    </rPh>
    <rPh sb="15" eb="16">
      <t>ギョウ</t>
    </rPh>
    <phoneticPr fontId="26"/>
  </si>
  <si>
    <t>娯楽サービス</t>
    <rPh sb="0" eb="2">
      <t>ゴラク</t>
    </rPh>
    <phoneticPr fontId="26"/>
  </si>
  <si>
    <t>興行場（映画館を除く。）・興行団</t>
    <rPh sb="0" eb="2">
      <t>コウギョウ</t>
    </rPh>
    <rPh sb="2" eb="3">
      <t>ジョウ</t>
    </rPh>
    <rPh sb="4" eb="7">
      <t>エイガカン</t>
    </rPh>
    <rPh sb="13" eb="15">
      <t>コウギョウ</t>
    </rPh>
    <rPh sb="15" eb="16">
      <t>ダン</t>
    </rPh>
    <phoneticPr fontId="26"/>
  </si>
  <si>
    <t>競輪・競馬等の競走場・競技団</t>
  </si>
  <si>
    <t>スポーツ施設提供業・公園・遊園地</t>
  </si>
  <si>
    <t>その他の対個人サービス</t>
  </si>
  <si>
    <t>個人教授業</t>
    <rPh sb="4" eb="5">
      <t>ギョウ</t>
    </rPh>
    <phoneticPr fontId="26"/>
  </si>
  <si>
    <t>各種修理業（別掲を除く。）</t>
  </si>
  <si>
    <t>事務用品</t>
    <rPh sb="0" eb="2">
      <t>ジム</t>
    </rPh>
    <rPh sb="2" eb="4">
      <t>ヨウヒン</t>
    </rPh>
    <phoneticPr fontId="26"/>
  </si>
  <si>
    <t>分類不明</t>
    <rPh sb="0" eb="2">
      <t>ブンルイ</t>
    </rPh>
    <rPh sb="2" eb="4">
      <t>フメイ</t>
    </rPh>
    <phoneticPr fontId="26"/>
  </si>
  <si>
    <t>｢40 民間消費支出｣の各項目÷｢40 民間消費支出｣の総額</t>
    <phoneticPr fontId="2"/>
  </si>
  <si>
    <t>01</t>
    <phoneticPr fontId="27"/>
  </si>
  <si>
    <t>農林漁業　　　　　</t>
    <rPh sb="2" eb="4">
      <t>ギョギョウ</t>
    </rPh>
    <phoneticPr fontId="2"/>
  </si>
  <si>
    <t>02</t>
    <phoneticPr fontId="27"/>
  </si>
  <si>
    <t>石炭・原油・天然ガス</t>
    <rPh sb="3" eb="5">
      <t>ゲンユ</t>
    </rPh>
    <rPh sb="6" eb="8">
      <t>テンネン</t>
    </rPh>
    <phoneticPr fontId="2"/>
  </si>
  <si>
    <t>その他の鉱業</t>
    <rPh sb="2" eb="3">
      <t>ホカ</t>
    </rPh>
    <rPh sb="4" eb="6">
      <t>コウギョウ</t>
    </rPh>
    <phoneticPr fontId="2"/>
  </si>
  <si>
    <t>03</t>
    <phoneticPr fontId="27"/>
  </si>
  <si>
    <t>畜産食料品</t>
    <rPh sb="2" eb="5">
      <t>ショクリョウヒン</t>
    </rPh>
    <phoneticPr fontId="2"/>
  </si>
  <si>
    <t>その他の畜産食料品</t>
    <rPh sb="2" eb="3">
      <t>ホカ</t>
    </rPh>
    <rPh sb="6" eb="9">
      <t>ショクリョウヒン</t>
    </rPh>
    <phoneticPr fontId="2"/>
  </si>
  <si>
    <t>水産食料品</t>
    <phoneticPr fontId="2"/>
  </si>
  <si>
    <t>04</t>
    <phoneticPr fontId="27"/>
  </si>
  <si>
    <t>紡績糸</t>
    <rPh sb="0" eb="2">
      <t>ボウセキ</t>
    </rPh>
    <rPh sb="2" eb="3">
      <t>イト</t>
    </rPh>
    <phoneticPr fontId="26"/>
  </si>
  <si>
    <t>繊維製・ニット製衣服</t>
    <rPh sb="0" eb="2">
      <t>センイ</t>
    </rPh>
    <rPh sb="2" eb="3">
      <t>セイ</t>
    </rPh>
    <rPh sb="7" eb="8">
      <t>セイ</t>
    </rPh>
    <phoneticPr fontId="2"/>
  </si>
  <si>
    <t>05</t>
    <phoneticPr fontId="27"/>
  </si>
  <si>
    <t>06</t>
    <phoneticPr fontId="27"/>
  </si>
  <si>
    <t>有機化学工業製品（石油化学基礎製品・合成樹脂を除く。）</t>
    <rPh sb="0" eb="2">
      <t>ユウキ</t>
    </rPh>
    <rPh sb="2" eb="4">
      <t>カガク</t>
    </rPh>
    <rPh sb="4" eb="6">
      <t>コウギョウ</t>
    </rPh>
    <rPh sb="6" eb="8">
      <t>セイヒン</t>
    </rPh>
    <rPh sb="9" eb="11">
      <t>セキユ</t>
    </rPh>
    <rPh sb="11" eb="13">
      <t>カガク</t>
    </rPh>
    <rPh sb="13" eb="15">
      <t>キソ</t>
    </rPh>
    <rPh sb="15" eb="17">
      <t>セイヒン</t>
    </rPh>
    <rPh sb="18" eb="20">
      <t>ゴウセイ</t>
    </rPh>
    <rPh sb="20" eb="22">
      <t>ジュシ</t>
    </rPh>
    <phoneticPr fontId="26"/>
  </si>
  <si>
    <t>脂肪族中間物・環式中間物・合成塗料・有機顔料</t>
    <rPh sb="0" eb="2">
      <t>シボウ</t>
    </rPh>
    <rPh sb="2" eb="3">
      <t>ゾク</t>
    </rPh>
    <rPh sb="3" eb="5">
      <t>チュウカン</t>
    </rPh>
    <rPh sb="5" eb="6">
      <t>ブツ</t>
    </rPh>
    <rPh sb="7" eb="8">
      <t>カン</t>
    </rPh>
    <rPh sb="8" eb="9">
      <t>シキ</t>
    </rPh>
    <rPh sb="9" eb="11">
      <t>チュウカン</t>
    </rPh>
    <rPh sb="11" eb="12">
      <t>ブツ</t>
    </rPh>
    <rPh sb="13" eb="15">
      <t>ゴウセイ</t>
    </rPh>
    <rPh sb="15" eb="17">
      <t>トリョウ</t>
    </rPh>
    <rPh sb="18" eb="20">
      <t>ユウキ</t>
    </rPh>
    <rPh sb="20" eb="22">
      <t>ガンリョウ</t>
    </rPh>
    <phoneticPr fontId="26"/>
  </si>
  <si>
    <t>化学繊維</t>
    <rPh sb="0" eb="2">
      <t>カガク</t>
    </rPh>
    <rPh sb="2" eb="4">
      <t>センイ</t>
    </rPh>
    <phoneticPr fontId="2"/>
  </si>
  <si>
    <t>油脂加工製品・界面活性剤</t>
    <phoneticPr fontId="2"/>
  </si>
  <si>
    <t>化粧品・歯磨</t>
    <rPh sb="0" eb="3">
      <t>ケショウヒン</t>
    </rPh>
    <rPh sb="4" eb="6">
      <t>ハミガ</t>
    </rPh>
    <phoneticPr fontId="2"/>
  </si>
  <si>
    <t>塗料</t>
    <phoneticPr fontId="2"/>
  </si>
  <si>
    <t>写真感光材料</t>
    <rPh sb="2" eb="4">
      <t>カンコウ</t>
    </rPh>
    <rPh sb="4" eb="6">
      <t>ザイリョウ</t>
    </rPh>
    <phoneticPr fontId="2"/>
  </si>
  <si>
    <t>07</t>
    <phoneticPr fontId="27"/>
  </si>
  <si>
    <t>08</t>
    <phoneticPr fontId="27"/>
  </si>
  <si>
    <t>プラスチック・ゴム製品</t>
    <rPh sb="9" eb="11">
      <t>セイヒン</t>
    </rPh>
    <phoneticPr fontId="2"/>
  </si>
  <si>
    <t>09</t>
    <phoneticPr fontId="27"/>
  </si>
  <si>
    <t>10</t>
    <phoneticPr fontId="27"/>
  </si>
  <si>
    <t>鋳鍛造品（鉄）</t>
    <rPh sb="5" eb="6">
      <t>テツ</t>
    </rPh>
    <phoneticPr fontId="2"/>
  </si>
  <si>
    <t>11</t>
    <phoneticPr fontId="27"/>
  </si>
  <si>
    <t>12</t>
    <phoneticPr fontId="27"/>
  </si>
  <si>
    <t>ガス・石油機器・暖厨・調理装置</t>
    <rPh sb="11" eb="13">
      <t>チョウリ</t>
    </rPh>
    <rPh sb="13" eb="15">
      <t>ソウチ</t>
    </rPh>
    <phoneticPr fontId="2"/>
  </si>
  <si>
    <t>13</t>
    <phoneticPr fontId="27"/>
  </si>
  <si>
    <t>14</t>
    <phoneticPr fontId="2"/>
  </si>
  <si>
    <t>15</t>
    <phoneticPr fontId="2"/>
  </si>
  <si>
    <t>サービス用・娯楽用機器</t>
    <rPh sb="6" eb="9">
      <t>ゴラクヨウ</t>
    </rPh>
    <phoneticPr fontId="2"/>
  </si>
  <si>
    <t>サービス用・娯楽用機器　</t>
    <rPh sb="6" eb="9">
      <t>ゴラクヨウ</t>
    </rPh>
    <phoneticPr fontId="2"/>
  </si>
  <si>
    <t>16</t>
    <phoneticPr fontId="2"/>
  </si>
  <si>
    <t>フラットパネル・電子管</t>
    <rPh sb="8" eb="10">
      <t>デンシ</t>
    </rPh>
    <rPh sb="10" eb="11">
      <t>カン</t>
    </rPh>
    <phoneticPr fontId="2"/>
  </si>
  <si>
    <t>記録メディア</t>
    <rPh sb="0" eb="2">
      <t>キロク</t>
    </rPh>
    <phoneticPr fontId="2"/>
  </si>
  <si>
    <t>17</t>
    <phoneticPr fontId="2"/>
  </si>
  <si>
    <t>18</t>
    <phoneticPr fontId="2"/>
  </si>
  <si>
    <t>通信・映像・音響機器</t>
    <rPh sb="0" eb="2">
      <t>ツウシン</t>
    </rPh>
    <rPh sb="3" eb="5">
      <t>エイゾウ</t>
    </rPh>
    <rPh sb="6" eb="8">
      <t>オンキョウ</t>
    </rPh>
    <rPh sb="8" eb="10">
      <t>キキ</t>
    </rPh>
    <phoneticPr fontId="26"/>
  </si>
  <si>
    <t>通信機械</t>
    <phoneticPr fontId="26"/>
  </si>
  <si>
    <t>ラジオ・テレビ受信機</t>
    <rPh sb="7" eb="9">
      <t>ジュシン</t>
    </rPh>
    <rPh sb="9" eb="10">
      <t>キ</t>
    </rPh>
    <phoneticPr fontId="2"/>
  </si>
  <si>
    <t>映像・音響機器</t>
    <rPh sb="0" eb="2">
      <t>エイゾウ</t>
    </rPh>
    <rPh sb="3" eb="5">
      <t>オンキョウ</t>
    </rPh>
    <rPh sb="5" eb="7">
      <t>キキ</t>
    </rPh>
    <phoneticPr fontId="2"/>
  </si>
  <si>
    <t>19</t>
    <phoneticPr fontId="2"/>
  </si>
  <si>
    <t>20</t>
    <phoneticPr fontId="27"/>
  </si>
  <si>
    <t>その他の製造工業製品</t>
    <phoneticPr fontId="2"/>
  </si>
  <si>
    <t>なめし革・革製品・毛皮</t>
    <rPh sb="5" eb="6">
      <t>カワ</t>
    </rPh>
    <rPh sb="6" eb="8">
      <t>セイヒン</t>
    </rPh>
    <rPh sb="9" eb="11">
      <t>ケガワ</t>
    </rPh>
    <phoneticPr fontId="2"/>
  </si>
  <si>
    <t>なめし革・革製品・毛皮（革製履物を除く）</t>
    <rPh sb="5" eb="6">
      <t>カワ</t>
    </rPh>
    <rPh sb="6" eb="8">
      <t>セイヒン</t>
    </rPh>
    <rPh sb="9" eb="11">
      <t>ケガワ</t>
    </rPh>
    <rPh sb="12" eb="13">
      <t>カワ</t>
    </rPh>
    <rPh sb="13" eb="14">
      <t>セイ</t>
    </rPh>
    <rPh sb="14" eb="16">
      <t>ハキモノ</t>
    </rPh>
    <rPh sb="17" eb="18">
      <t>ノゾ</t>
    </rPh>
    <phoneticPr fontId="2"/>
  </si>
  <si>
    <t>21</t>
    <phoneticPr fontId="2"/>
  </si>
  <si>
    <t>22</t>
    <phoneticPr fontId="2"/>
  </si>
  <si>
    <t>23</t>
    <phoneticPr fontId="27"/>
  </si>
  <si>
    <t>24</t>
    <phoneticPr fontId="27"/>
  </si>
  <si>
    <t>廃棄物処理</t>
    <phoneticPr fontId="2"/>
  </si>
  <si>
    <t>25</t>
    <phoneticPr fontId="27"/>
  </si>
  <si>
    <t>26</t>
    <phoneticPr fontId="27"/>
  </si>
  <si>
    <t>27</t>
    <phoneticPr fontId="27"/>
  </si>
  <si>
    <t>28</t>
    <phoneticPr fontId="2"/>
  </si>
  <si>
    <t>29</t>
    <phoneticPr fontId="27"/>
  </si>
  <si>
    <t>通信</t>
    <phoneticPr fontId="2"/>
  </si>
  <si>
    <t>電気通信に付随するサービス</t>
    <rPh sb="0" eb="2">
      <t>デンキ</t>
    </rPh>
    <rPh sb="5" eb="7">
      <t>フズイ</t>
    </rPh>
    <phoneticPr fontId="2"/>
  </si>
  <si>
    <t>30</t>
    <phoneticPr fontId="2"/>
  </si>
  <si>
    <t>31</t>
    <phoneticPr fontId="27"/>
  </si>
  <si>
    <t>学校給食（国公立）</t>
    <rPh sb="0" eb="2">
      <t>ガッコウ</t>
    </rPh>
    <rPh sb="2" eb="4">
      <t>キュウショク</t>
    </rPh>
    <rPh sb="5" eb="8">
      <t>コッコウリツ</t>
    </rPh>
    <phoneticPr fontId="2"/>
  </si>
  <si>
    <t>学校給食（私立）</t>
    <rPh sb="0" eb="2">
      <t>ガッコウ</t>
    </rPh>
    <rPh sb="2" eb="4">
      <t>キュウショク</t>
    </rPh>
    <rPh sb="5" eb="7">
      <t>シリツ</t>
    </rPh>
    <phoneticPr fontId="2"/>
  </si>
  <si>
    <t>その他の教育訓練機関</t>
    <phoneticPr fontId="2"/>
  </si>
  <si>
    <t>人文・社会科学研究機関（国公立）</t>
    <rPh sb="3" eb="5">
      <t>シャカイ</t>
    </rPh>
    <phoneticPr fontId="2"/>
  </si>
  <si>
    <t>人文・社会科学研究機関（非営利）</t>
    <rPh sb="3" eb="5">
      <t>シャカイ</t>
    </rPh>
    <phoneticPr fontId="2"/>
  </si>
  <si>
    <t>自然科学研究機関</t>
    <phoneticPr fontId="2"/>
  </si>
  <si>
    <t>人文・社会科学研究機関</t>
    <rPh sb="3" eb="5">
      <t>シャカイ</t>
    </rPh>
    <phoneticPr fontId="2"/>
  </si>
  <si>
    <t>保健衛生</t>
    <phoneticPr fontId="2"/>
  </si>
  <si>
    <t>保育所</t>
    <rPh sb="0" eb="2">
      <t>ホイク</t>
    </rPh>
    <rPh sb="2" eb="3">
      <t>ショ</t>
    </rPh>
    <phoneticPr fontId="2"/>
  </si>
  <si>
    <t>他に分類されない会員制団体</t>
    <rPh sb="0" eb="1">
      <t>ホカ</t>
    </rPh>
    <rPh sb="2" eb="4">
      <t>ブンルイ</t>
    </rPh>
    <rPh sb="8" eb="11">
      <t>カイインセイ</t>
    </rPh>
    <rPh sb="11" eb="13">
      <t>ダンタイ</t>
    </rPh>
    <phoneticPr fontId="26"/>
  </si>
  <si>
    <t>35</t>
    <phoneticPr fontId="27"/>
  </si>
  <si>
    <t>飲食店</t>
    <rPh sb="0" eb="2">
      <t>インショク</t>
    </rPh>
    <rPh sb="2" eb="3">
      <t>テン</t>
    </rPh>
    <phoneticPr fontId="26"/>
  </si>
  <si>
    <t>持ち帰り・配達飲食サービス</t>
    <rPh sb="0" eb="1">
      <t>モ</t>
    </rPh>
    <rPh sb="2" eb="3">
      <t>カエ</t>
    </rPh>
    <rPh sb="5" eb="7">
      <t>ハイタツ</t>
    </rPh>
    <rPh sb="7" eb="9">
      <t>インショク</t>
    </rPh>
    <phoneticPr fontId="2"/>
  </si>
  <si>
    <t>その他の対個人サービス</t>
    <phoneticPr fontId="2"/>
  </si>
  <si>
    <t>36</t>
    <phoneticPr fontId="2"/>
  </si>
  <si>
    <t>37</t>
    <phoneticPr fontId="2"/>
  </si>
  <si>
    <t>（｢50 移輸入｣(絶対値))÷｢46 県内需要合計｣</t>
    <phoneticPr fontId="2"/>
  </si>
  <si>
    <t>農林漁業</t>
    <rPh sb="2" eb="4">
      <t>ギョギョウ</t>
    </rPh>
    <phoneticPr fontId="2"/>
  </si>
  <si>
    <t>情報通信機器</t>
  </si>
  <si>
    <t>他に分類されない会員制団体</t>
    <rPh sb="0" eb="1">
      <t>タ</t>
    </rPh>
    <rPh sb="2" eb="4">
      <t>ブンルイ</t>
    </rPh>
    <rPh sb="8" eb="11">
      <t>カイインセイ</t>
    </rPh>
    <rPh sb="11" eb="13">
      <t>ダンタイ</t>
    </rPh>
    <phoneticPr fontId="2"/>
  </si>
  <si>
    <t>情報通信機器</t>
    <rPh sb="0" eb="2">
      <t>ジョウホウ</t>
    </rPh>
    <rPh sb="2" eb="4">
      <t>ツウシン</t>
    </rPh>
    <rPh sb="4" eb="6">
      <t>キキ</t>
    </rPh>
    <phoneticPr fontId="26"/>
  </si>
  <si>
    <t>R２年
(2020)
平 均</t>
    <rPh sb="2" eb="3">
      <t>ネン</t>
    </rPh>
    <rPh sb="11" eb="12">
      <t>ヒラ</t>
    </rPh>
    <rPh sb="13" eb="14">
      <t>ヒトシ</t>
    </rPh>
    <phoneticPr fontId="2"/>
  </si>
  <si>
    <t>R３年
(2021)
平 均</t>
    <rPh sb="2" eb="3">
      <t>ネン</t>
    </rPh>
    <rPh sb="11" eb="12">
      <t>ヒラ</t>
    </rPh>
    <rPh sb="13" eb="14">
      <t>ヒトシ</t>
    </rPh>
    <phoneticPr fontId="2"/>
  </si>
  <si>
    <t>R４年
(2022)
平 均</t>
    <rPh sb="2" eb="3">
      <t>ネン</t>
    </rPh>
    <rPh sb="11" eb="12">
      <t>ヒラ</t>
    </rPh>
    <rPh sb="13" eb="14">
      <t>ヒトシ</t>
    </rPh>
    <phoneticPr fontId="2"/>
  </si>
  <si>
    <t>R5年
(2023)
平 均</t>
    <rPh sb="2" eb="3">
      <t>ネン</t>
    </rPh>
    <rPh sb="11" eb="12">
      <t>ヒラ</t>
    </rPh>
    <rPh sb="13" eb="14">
      <t>ヒトシ</t>
    </rPh>
    <phoneticPr fontId="2"/>
  </si>
  <si>
    <t>R６年
(2024)
平 均</t>
    <rPh sb="2" eb="3">
      <t>ネン</t>
    </rPh>
    <rPh sb="11" eb="12">
      <t>ヒラ</t>
    </rPh>
    <rPh sb="13" eb="14">
      <t>ヒトシ</t>
    </rPh>
    <phoneticPr fontId="2"/>
  </si>
  <si>
    <t>家計調査(大津市･2人以上の勤労者世帯)　R２年(2020)～R６年(2024)の５か年平均</t>
    <rPh sb="0" eb="2">
      <t>カケイ</t>
    </rPh>
    <rPh sb="2" eb="4">
      <t>チョウサ</t>
    </rPh>
    <rPh sb="5" eb="8">
      <t>オオツシ</t>
    </rPh>
    <rPh sb="23" eb="24">
      <t>ネン</t>
    </rPh>
    <rPh sb="33" eb="34">
      <t>ネン</t>
    </rPh>
    <rPh sb="43" eb="44">
      <t>ネン</t>
    </rPh>
    <rPh sb="44" eb="46">
      <t>ヘイキン</t>
    </rPh>
    <phoneticPr fontId="2"/>
  </si>
  <si>
    <t>(｢令和２年(2020年)滋賀県産業連関表｣の部門分類･ｺｰﾄﾞ表を一部改変)</t>
    <rPh sb="2" eb="4">
      <t>レイワ</t>
    </rPh>
    <rPh sb="5" eb="6">
      <t>ネン</t>
    </rPh>
    <rPh sb="6" eb="7">
      <t>ヘイネン</t>
    </rPh>
    <rPh sb="11" eb="12">
      <t>ネン</t>
    </rPh>
    <rPh sb="13" eb="16">
      <t>シガケン</t>
    </rPh>
    <rPh sb="16" eb="18">
      <t>サンギョウ</t>
    </rPh>
    <rPh sb="18" eb="20">
      <t>レンカン</t>
    </rPh>
    <rPh sb="20" eb="21">
      <t>ヒョウ</t>
    </rPh>
    <rPh sb="23" eb="25">
      <t>ブモン</t>
    </rPh>
    <rPh sb="25" eb="27">
      <t>ブンルイ</t>
    </rPh>
    <rPh sb="32" eb="33">
      <t>オモテ</t>
    </rPh>
    <rPh sb="34" eb="36">
      <t>イチブ</t>
    </rPh>
    <rPh sb="36" eb="38">
      <t>カイヘン</t>
    </rPh>
    <phoneticPr fontId="2"/>
  </si>
  <si>
    <t>米</t>
    <rPh sb="0" eb="1">
      <t>コメ</t>
    </rPh>
    <phoneticPr fontId="3"/>
  </si>
  <si>
    <t>麦類</t>
    <rPh sb="0" eb="2">
      <t>ムギルイ</t>
    </rPh>
    <phoneticPr fontId="3"/>
  </si>
  <si>
    <t>内水面養殖業</t>
  </si>
  <si>
    <t>その他の水産食料品</t>
    <rPh sb="6" eb="9">
      <t>ショクリョウヒン</t>
    </rPh>
    <phoneticPr fontId="3"/>
  </si>
  <si>
    <t>でん粉</t>
  </si>
  <si>
    <t>ぶどう糖・水あめ・異性化糖</t>
  </si>
  <si>
    <t>動植物油脂</t>
    <rPh sb="0" eb="1">
      <t>ウゴ</t>
    </rPh>
    <phoneticPr fontId="3"/>
  </si>
  <si>
    <t>そう菜・すし・弁当</t>
  </si>
  <si>
    <t>ビール類</t>
    <rPh sb="3" eb="4">
      <t>ルイ</t>
    </rPh>
    <phoneticPr fontId="6"/>
  </si>
  <si>
    <t>合板・集成材</t>
    <rPh sb="3" eb="6">
      <t>シュウセイザイ</t>
    </rPh>
    <phoneticPr fontId="3"/>
  </si>
  <si>
    <t>その他の家具・装備品</t>
    <rPh sb="2" eb="3">
      <t>タ</t>
    </rPh>
    <phoneticPr fontId="6"/>
  </si>
  <si>
    <t>その他のパルプ・紙・紙加工品</t>
    <rPh sb="2" eb="3">
      <t>タ</t>
    </rPh>
    <rPh sb="8" eb="9">
      <t>カミ</t>
    </rPh>
    <rPh sb="10" eb="11">
      <t>カミ</t>
    </rPh>
    <rPh sb="11" eb="14">
      <t>カコウヒン</t>
    </rPh>
    <phoneticPr fontId="6"/>
  </si>
  <si>
    <t>環式中間物・合成染料・有機顔料</t>
    <rPh sb="6" eb="8">
      <t>ゴウセイ</t>
    </rPh>
    <rPh sb="8" eb="10">
      <t>センリョウ</t>
    </rPh>
    <rPh sb="11" eb="13">
      <t>ユウキ</t>
    </rPh>
    <rPh sb="13" eb="15">
      <t>ガンリョウ</t>
    </rPh>
    <phoneticPr fontId="3"/>
  </si>
  <si>
    <t>乗用車</t>
    <phoneticPr fontId="2"/>
  </si>
  <si>
    <t>電気・ガス・熱供給</t>
    <rPh sb="0" eb="2">
      <t>デンキ</t>
    </rPh>
    <phoneticPr fontId="2"/>
  </si>
  <si>
    <t>電気</t>
    <rPh sb="0" eb="2">
      <t>デンキ</t>
    </rPh>
    <phoneticPr fontId="2"/>
  </si>
  <si>
    <t>電気（火力（バイオマス・廃棄物を含む。））</t>
  </si>
  <si>
    <t>電気（原子力）</t>
  </si>
  <si>
    <t>電気（水力、地熱、太陽光、風力等）</t>
  </si>
  <si>
    <t>水運施設管理（国公営）</t>
    <rPh sb="7" eb="10">
      <t>コッコウエイ</t>
    </rPh>
    <phoneticPr fontId="3"/>
  </si>
  <si>
    <t>医療（病院）</t>
    <rPh sb="3" eb="5">
      <t>ビョウイン</t>
    </rPh>
    <phoneticPr fontId="6"/>
  </si>
  <si>
    <t>医療（一般診療所）</t>
    <rPh sb="3" eb="7">
      <t>イッパンシンリョウ</t>
    </rPh>
    <rPh sb="7" eb="8">
      <t>ショ</t>
    </rPh>
    <phoneticPr fontId="6"/>
  </si>
  <si>
    <t>医療（歯科診療）</t>
    <rPh sb="3" eb="5">
      <t>シカ</t>
    </rPh>
    <rPh sb="5" eb="7">
      <t>シンリョウ</t>
    </rPh>
    <phoneticPr fontId="6"/>
  </si>
  <si>
    <t>医療（調剤）</t>
    <rPh sb="0" eb="2">
      <t>イリョウ</t>
    </rPh>
    <rPh sb="3" eb="5">
      <t>チョウザイ</t>
    </rPh>
    <phoneticPr fontId="3"/>
  </si>
  <si>
    <t>医療（その他の医療サービス）</t>
    <rPh sb="0" eb="2">
      <t>イリョウ</t>
    </rPh>
    <rPh sb="5" eb="6">
      <t>タ</t>
    </rPh>
    <rPh sb="7" eb="9">
      <t>イリョウ</t>
    </rPh>
    <phoneticPr fontId="6"/>
  </si>
  <si>
    <t>警備業</t>
    <rPh sb="0" eb="3">
      <t>ケイビギョウ</t>
    </rPh>
    <phoneticPr fontId="6"/>
  </si>
  <si>
    <t>と畜場(公営)★★</t>
  </si>
  <si>
    <t>と畜場</t>
  </si>
  <si>
    <t>獣医業</t>
    <rPh sb="0" eb="2">
      <t>ジュウイ</t>
    </rPh>
    <rPh sb="2" eb="3">
      <t>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</si>
</sst>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numFmt numFmtId="177" formatCode="0.00_ "/>
    <numFmt numFmtId="178" formatCode="0.00000_ "/>
    <numFmt numFmtId="179" formatCode="#,##0_ "/>
    <numFmt numFmtId="180" formatCode="#,##0.0;[Red]\-#,##0.0"/>
    <numFmt numFmtId="181" formatCode="#,##0_ ;[Red]\-#,##0\ "/>
    <numFmt numFmtId="182" formatCode="#,##0.00000;[Red]\-#,##0.00000"/>
  </numFmts>
  <fonts count="35">
    <font>
      <sz val="9"/>
      <name val="ＭＳ 明朝"/>
      <family val="1"/>
      <charset val="128"/>
    </font>
    <font>
      <sz val="9"/>
      <name val="ＭＳ 明朝"/>
      <family val="1"/>
      <charset val="128"/>
    </font>
    <font>
      <sz val="6"/>
      <name val="ＭＳ 明朝"/>
      <family val="1"/>
      <charset val="128"/>
    </font>
    <font>
      <b/>
      <sz val="16"/>
      <name val="ＭＳ ゴシック"/>
      <family val="3"/>
      <charset val="128"/>
    </font>
    <font>
      <u/>
      <sz val="11"/>
      <color indexed="12"/>
      <name val="ＭＳ Ｐゴシック"/>
      <family val="3"/>
      <charset val="128"/>
    </font>
    <font>
      <sz val="14"/>
      <name val="明朝"/>
      <family val="1"/>
      <charset val="128"/>
    </font>
    <font>
      <sz val="11"/>
      <name val="ＭＳ Ｐゴシック"/>
      <family val="3"/>
      <charset val="128"/>
    </font>
    <font>
      <sz val="9"/>
      <name val="ＭＳ ゴシック"/>
      <family val="3"/>
      <charset val="128"/>
    </font>
    <font>
      <b/>
      <sz val="9"/>
      <name val="ＭＳ ゴシック"/>
      <family val="3"/>
      <charset val="128"/>
    </font>
    <font>
      <b/>
      <sz val="14"/>
      <name val="ＭＳ ゴシック"/>
      <family val="3"/>
      <charset val="128"/>
    </font>
    <font>
      <sz val="11"/>
      <name val="ＭＳ ゴシック"/>
      <family val="3"/>
      <charset val="128"/>
    </font>
    <font>
      <sz val="9"/>
      <color indexed="8"/>
      <name val="ＭＳ ゴシック"/>
      <family val="3"/>
      <charset val="128"/>
    </font>
    <font>
      <b/>
      <sz val="10"/>
      <name val="ＭＳ ゴシック"/>
      <family val="3"/>
      <charset val="128"/>
    </font>
    <font>
      <sz val="10"/>
      <name val="ＭＳ ゴシック"/>
      <family val="3"/>
      <charset val="128"/>
    </font>
    <font>
      <b/>
      <sz val="11"/>
      <name val="ＭＳ ゴシック"/>
      <family val="3"/>
      <charset val="128"/>
    </font>
    <font>
      <b/>
      <u/>
      <sz val="10"/>
      <color indexed="12"/>
      <name val="ＭＳ ゴシック"/>
      <family val="3"/>
      <charset val="128"/>
    </font>
    <font>
      <b/>
      <u/>
      <sz val="11"/>
      <color indexed="12"/>
      <name val="ＭＳ Ｐゴシック"/>
      <family val="3"/>
      <charset val="128"/>
    </font>
    <font>
      <b/>
      <sz val="10"/>
      <name val="ＭＳ 明朝"/>
      <family val="1"/>
      <charset val="128"/>
    </font>
    <font>
      <sz val="10"/>
      <name val="ＭＳ 明朝"/>
      <family val="1"/>
      <charset val="128"/>
    </font>
    <font>
      <sz val="14"/>
      <name val="ＭＳ ゴシック"/>
      <family val="3"/>
      <charset val="128"/>
    </font>
    <font>
      <sz val="9"/>
      <name val="ＭＳ Ｐゴシック"/>
      <family val="3"/>
      <charset val="128"/>
    </font>
    <font>
      <b/>
      <u/>
      <sz val="11"/>
      <color indexed="12"/>
      <name val="ＭＳ ゴシック"/>
      <family val="3"/>
      <charset val="128"/>
    </font>
    <font>
      <sz val="10"/>
      <color indexed="10"/>
      <name val="ＭＳ ゴシック"/>
      <family val="3"/>
      <charset val="128"/>
    </font>
    <font>
      <sz val="9"/>
      <color indexed="8"/>
      <name val="ＭＳ 明朝"/>
      <family val="1"/>
      <charset val="128"/>
    </font>
    <font>
      <b/>
      <sz val="10"/>
      <color indexed="12"/>
      <name val="ＭＳ ゴシック"/>
      <family val="3"/>
      <charset val="128"/>
    </font>
    <font>
      <sz val="11"/>
      <color indexed="8"/>
      <name val="ＭＳ Ｐゴシック"/>
      <family val="3"/>
      <charset val="128"/>
    </font>
    <font>
      <sz val="10"/>
      <color indexed="10"/>
      <name val="ＭＳ 明朝"/>
      <family val="1"/>
      <charset val="128"/>
    </font>
    <font>
      <sz val="6"/>
      <name val="ＭＳ Ｐゴシック"/>
      <family val="3"/>
      <charset val="128"/>
    </font>
    <font>
      <sz val="9"/>
      <color indexed="9"/>
      <name val="ＭＳ ゴシック"/>
      <family val="3"/>
      <charset val="128"/>
    </font>
    <font>
      <b/>
      <sz val="9"/>
      <color indexed="8"/>
      <name val="ＭＳ ゴシック"/>
      <family val="3"/>
      <charset val="128"/>
    </font>
    <font>
      <b/>
      <sz val="9"/>
      <color indexed="10"/>
      <name val="ＭＳ ゴシック"/>
      <family val="3"/>
      <charset val="128"/>
    </font>
    <font>
      <sz val="10"/>
      <name val="ＭＳ Ｐゴシック"/>
      <family val="3"/>
      <charset val="128"/>
    </font>
    <font>
      <sz val="8"/>
      <name val="ＭＳ Ｐゴシック"/>
      <family val="3"/>
      <charset val="128"/>
    </font>
    <font>
      <b/>
      <sz val="11"/>
      <color indexed="12"/>
      <name val="ＭＳ ゴシック"/>
      <family val="3"/>
      <charset val="128"/>
    </font>
    <font>
      <b/>
      <sz val="11"/>
      <color indexed="10"/>
      <name val="ＭＳ ゴシック"/>
      <family val="3"/>
      <charset val="128"/>
    </font>
  </fonts>
  <fills count="15">
    <fill>
      <patternFill patternType="none"/>
    </fill>
    <fill>
      <patternFill patternType="gray125"/>
    </fill>
    <fill>
      <patternFill patternType="solid">
        <fgColor indexed="44"/>
        <bgColor indexed="64"/>
      </patternFill>
    </fill>
    <fill>
      <patternFill patternType="solid">
        <fgColor indexed="43"/>
        <bgColor indexed="64"/>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50"/>
        <bgColor indexed="64"/>
      </patternFill>
    </fill>
    <fill>
      <patternFill patternType="solid">
        <fgColor indexed="11"/>
        <bgColor indexed="64"/>
      </patternFill>
    </fill>
    <fill>
      <patternFill patternType="solid">
        <fgColor indexed="47"/>
        <bgColor indexed="64"/>
      </patternFill>
    </fill>
    <fill>
      <patternFill patternType="solid">
        <fgColor indexed="46"/>
        <bgColor indexed="64"/>
      </patternFill>
    </fill>
    <fill>
      <patternFill patternType="solid">
        <fgColor indexed="52"/>
        <bgColor indexed="64"/>
      </patternFill>
    </fill>
    <fill>
      <patternFill patternType="solid">
        <fgColor indexed="42"/>
        <bgColor indexed="64"/>
      </patternFill>
    </fill>
    <fill>
      <patternFill patternType="solid">
        <fgColor indexed="27"/>
        <bgColor indexed="64"/>
      </patternFill>
    </fill>
    <fill>
      <patternFill patternType="solid">
        <fgColor theme="0" tint="-0.24994659260841701"/>
        <bgColor indexed="64"/>
      </patternFill>
    </fill>
  </fills>
  <borders count="152">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dotted">
        <color indexed="64"/>
      </left>
      <right style="dotted">
        <color indexed="64"/>
      </right>
      <top/>
      <bottom style="dotted">
        <color indexed="64"/>
      </bottom>
      <diagonal/>
    </border>
    <border>
      <left/>
      <right style="medium">
        <color indexed="64"/>
      </right>
      <top/>
      <bottom style="dotted">
        <color indexed="64"/>
      </bottom>
      <diagonal/>
    </border>
    <border>
      <left style="medium">
        <color indexed="64"/>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dotted">
        <color indexed="64"/>
      </left>
      <right style="dotted">
        <color indexed="64"/>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bottom style="dotted">
        <color indexed="64"/>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dotted">
        <color indexed="64"/>
      </top>
      <bottom/>
      <diagonal/>
    </border>
    <border>
      <left style="medium">
        <color indexed="64"/>
      </left>
      <right style="thin">
        <color indexed="64"/>
      </right>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dotted">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right style="dotted">
        <color indexed="64"/>
      </right>
      <top/>
      <bottom style="medium">
        <color indexed="64"/>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diagonalDown="1">
      <left style="medium">
        <color indexed="64"/>
      </left>
      <right style="thin">
        <color indexed="64"/>
      </right>
      <top style="medium">
        <color indexed="64"/>
      </top>
      <bottom/>
      <diagonal style="thin">
        <color indexed="64"/>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thin">
        <color indexed="64"/>
      </top>
      <bottom/>
      <diagonal/>
    </border>
    <border>
      <left style="thin">
        <color indexed="64"/>
      </left>
      <right/>
      <top style="dotted">
        <color indexed="64"/>
      </top>
      <bottom/>
      <diagonal/>
    </border>
    <border>
      <left style="thin">
        <color indexed="64"/>
      </left>
      <right/>
      <top/>
      <bottom style="dotted">
        <color indexed="64"/>
      </bottom>
      <diagonal/>
    </border>
    <border diagonalDown="1">
      <left style="thin">
        <color indexed="64"/>
      </left>
      <right/>
      <top style="medium">
        <color indexed="64"/>
      </top>
      <bottom style="medium">
        <color indexed="64"/>
      </bottom>
      <diagonal style="thin">
        <color indexed="64"/>
      </diagonal>
    </border>
    <border diagonalDown="1">
      <left style="thin">
        <color indexed="64"/>
      </left>
      <right style="thin">
        <color indexed="64"/>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diagonalDown="1">
      <left style="medium">
        <color indexed="64"/>
      </left>
      <right style="medium">
        <color indexed="64"/>
      </right>
      <top style="medium">
        <color indexed="64"/>
      </top>
      <bottom style="thin">
        <color indexed="64"/>
      </bottom>
      <diagonal style="thin">
        <color indexed="64"/>
      </diagonal>
    </border>
    <border diagonalDown="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dotted">
        <color indexed="64"/>
      </left>
      <right/>
      <top style="thin">
        <color indexed="64"/>
      </top>
      <bottom/>
      <diagonal/>
    </border>
    <border>
      <left/>
      <right style="dotted">
        <color indexed="64"/>
      </right>
      <top style="thin">
        <color indexed="64"/>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diagonal/>
    </border>
    <border>
      <left style="dotted">
        <color indexed="64"/>
      </left>
      <right style="dotted">
        <color indexed="64"/>
      </right>
      <top style="thin">
        <color indexed="64"/>
      </top>
      <bottom style="medium">
        <color indexed="64"/>
      </bottom>
      <diagonal/>
    </border>
    <border>
      <left style="thin">
        <color indexed="64"/>
      </left>
      <right style="medium">
        <color indexed="64"/>
      </right>
      <top/>
      <bottom style="hair">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dotted">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6">
    <xf numFmtId="0" fontId="0" fillId="0" borderId="0"/>
    <xf numFmtId="0" fontId="4" fillId="0" borderId="0" applyNumberFormat="0" applyFill="0" applyBorder="0" applyAlignment="0" applyProtection="0">
      <alignment vertical="top"/>
      <protection locked="0"/>
    </xf>
    <xf numFmtId="38" fontId="1" fillId="0" borderId="0" applyFont="0" applyFill="0" applyBorder="0" applyAlignment="0" applyProtection="0"/>
    <xf numFmtId="0" fontId="6" fillId="0" borderId="0"/>
    <xf numFmtId="0" fontId="6" fillId="0" borderId="0"/>
    <xf numFmtId="0" fontId="5" fillId="0" borderId="0"/>
  </cellStyleXfs>
  <cellXfs count="964">
    <xf numFmtId="0" fontId="0" fillId="0" borderId="0" xfId="0"/>
    <xf numFmtId="0" fontId="7" fillId="0" borderId="0" xfId="0" applyFont="1"/>
    <xf numFmtId="0" fontId="7" fillId="0" borderId="0" xfId="0" applyFont="1" applyAlignment="1">
      <alignment horizontal="center"/>
    </xf>
    <xf numFmtId="0" fontId="7" fillId="0" borderId="1" xfId="0" applyFont="1" applyBorder="1" applyAlignment="1">
      <alignment horizontal="center"/>
    </xf>
    <xf numFmtId="49" fontId="7" fillId="0" borderId="1" xfId="0" applyNumberFormat="1" applyFont="1" applyFill="1" applyBorder="1" applyAlignment="1">
      <alignment horizontal="right"/>
    </xf>
    <xf numFmtId="180" fontId="7" fillId="0" borderId="0" xfId="2" applyNumberFormat="1" applyFont="1"/>
    <xf numFmtId="180" fontId="7" fillId="0" borderId="2" xfId="2" applyNumberFormat="1" applyFont="1" applyBorder="1"/>
    <xf numFmtId="180" fontId="7" fillId="0" borderId="3" xfId="2" applyNumberFormat="1" applyFont="1" applyBorder="1"/>
    <xf numFmtId="180" fontId="7" fillId="0" borderId="0" xfId="2" applyNumberFormat="1" applyFont="1" applyFill="1"/>
    <xf numFmtId="180" fontId="7" fillId="0" borderId="2" xfId="2" applyNumberFormat="1" applyFont="1" applyFill="1" applyBorder="1"/>
    <xf numFmtId="180" fontId="7" fillId="0" borderId="3" xfId="2" applyNumberFormat="1" applyFont="1" applyFill="1" applyBorder="1"/>
    <xf numFmtId="49" fontId="7" fillId="0" borderId="4" xfId="0" applyNumberFormat="1" applyFont="1" applyFill="1" applyBorder="1"/>
    <xf numFmtId="49" fontId="7" fillId="0" borderId="0" xfId="0" applyNumberFormat="1" applyFont="1" applyFill="1"/>
    <xf numFmtId="0" fontId="7" fillId="0" borderId="0" xfId="0" applyFont="1" applyFill="1"/>
    <xf numFmtId="0" fontId="7" fillId="0" borderId="0" xfId="0" applyFont="1" applyFill="1" applyAlignment="1">
      <alignment horizontal="right"/>
    </xf>
    <xf numFmtId="0" fontId="10" fillId="0" borderId="0" xfId="0" applyFont="1"/>
    <xf numFmtId="0" fontId="10" fillId="0" borderId="0" xfId="4" applyFont="1" applyFill="1" applyAlignment="1">
      <alignment horizontal="left" shrinkToFit="1"/>
    </xf>
    <xf numFmtId="0" fontId="10" fillId="0" borderId="0" xfId="4" applyFont="1" applyFill="1" applyAlignment="1">
      <alignment shrinkToFit="1"/>
    </xf>
    <xf numFmtId="0" fontId="10" fillId="0" borderId="0" xfId="0" applyFont="1" applyAlignment="1">
      <alignment horizontal="center" vertical="center"/>
    </xf>
    <xf numFmtId="0" fontId="10" fillId="0" borderId="0" xfId="0" applyFont="1" applyAlignment="1">
      <alignment vertical="center"/>
    </xf>
    <xf numFmtId="179" fontId="7" fillId="0" borderId="5" xfId="2" applyNumberFormat="1" applyFont="1" applyFill="1" applyBorder="1"/>
    <xf numFmtId="179" fontId="7" fillId="0" borderId="0" xfId="2" applyNumberFormat="1" applyFont="1" applyFill="1" applyBorder="1"/>
    <xf numFmtId="0" fontId="7" fillId="0" borderId="6" xfId="0" applyFont="1" applyBorder="1"/>
    <xf numFmtId="180" fontId="7" fillId="0" borderId="7" xfId="2" applyNumberFormat="1" applyFont="1" applyBorder="1" applyAlignment="1">
      <alignment horizontal="center"/>
    </xf>
    <xf numFmtId="180" fontId="7" fillId="0" borderId="8" xfId="2" applyNumberFormat="1" applyFont="1" applyBorder="1" applyAlignment="1">
      <alignment horizontal="center"/>
    </xf>
    <xf numFmtId="180" fontId="7" fillId="0" borderId="8" xfId="2" applyNumberFormat="1" applyFont="1" applyFill="1" applyBorder="1" applyAlignment="1">
      <alignment horizontal="center"/>
    </xf>
    <xf numFmtId="0" fontId="7" fillId="2" borderId="9" xfId="0" applyFont="1" applyFill="1" applyBorder="1" applyAlignment="1">
      <alignment wrapText="1"/>
    </xf>
    <xf numFmtId="180" fontId="7" fillId="2" borderId="2" xfId="2" applyNumberFormat="1" applyFont="1" applyFill="1" applyBorder="1"/>
    <xf numFmtId="180" fontId="7" fillId="2" borderId="3" xfId="2" applyNumberFormat="1" applyFont="1" applyFill="1" applyBorder="1"/>
    <xf numFmtId="180" fontId="7" fillId="2" borderId="2" xfId="2" applyNumberFormat="1" applyFont="1" applyFill="1" applyBorder="1" applyAlignment="1">
      <alignment horizontal="left"/>
    </xf>
    <xf numFmtId="180" fontId="7" fillId="2" borderId="0" xfId="2" applyNumberFormat="1" applyFont="1" applyFill="1" applyBorder="1" applyAlignment="1">
      <alignment horizontal="left"/>
    </xf>
    <xf numFmtId="0" fontId="13" fillId="0" borderId="0" xfId="0" applyFont="1"/>
    <xf numFmtId="0" fontId="13" fillId="0" borderId="0" xfId="0" applyFont="1" applyBorder="1"/>
    <xf numFmtId="0" fontId="14" fillId="0" borderId="0" xfId="0" applyFont="1"/>
    <xf numFmtId="0" fontId="13" fillId="0" borderId="0" xfId="0" applyFont="1" applyFill="1" applyAlignment="1">
      <alignment vertical="center"/>
    </xf>
    <xf numFmtId="49" fontId="14" fillId="0" borderId="0" xfId="0" applyNumberFormat="1" applyFont="1" applyFill="1" applyAlignment="1"/>
    <xf numFmtId="49" fontId="7" fillId="0" borderId="0" xfId="0" applyNumberFormat="1" applyFont="1" applyFill="1" applyBorder="1"/>
    <xf numFmtId="38" fontId="7" fillId="0" borderId="2" xfId="2" applyNumberFormat="1" applyFont="1" applyFill="1" applyBorder="1"/>
    <xf numFmtId="38" fontId="7" fillId="2" borderId="0" xfId="2" applyNumberFormat="1" applyFont="1" applyFill="1" applyBorder="1"/>
    <xf numFmtId="38" fontId="7" fillId="2" borderId="2" xfId="2" applyNumberFormat="1" applyFont="1" applyFill="1" applyBorder="1"/>
    <xf numFmtId="38" fontId="7" fillId="0" borderId="10" xfId="2" applyNumberFormat="1" applyFont="1" applyBorder="1"/>
    <xf numFmtId="38" fontId="7" fillId="0" borderId="2" xfId="2" applyNumberFormat="1" applyFont="1" applyBorder="1"/>
    <xf numFmtId="0" fontId="10" fillId="0" borderId="0" xfId="0" applyFont="1" applyFill="1"/>
    <xf numFmtId="49" fontId="10" fillId="0" borderId="0" xfId="0" applyNumberFormat="1" applyFont="1" applyFill="1"/>
    <xf numFmtId="0" fontId="4" fillId="0" borderId="0" xfId="1" applyFont="1" applyFill="1" applyAlignment="1" applyProtection="1"/>
    <xf numFmtId="0" fontId="10" fillId="0" borderId="0" xfId="0" applyFont="1" applyFill="1" applyAlignment="1"/>
    <xf numFmtId="178" fontId="7" fillId="0" borderId="0" xfId="0" applyNumberFormat="1" applyFont="1" applyFill="1" applyBorder="1"/>
    <xf numFmtId="178" fontId="7" fillId="0" borderId="11" xfId="0" applyNumberFormat="1" applyFont="1" applyFill="1" applyBorder="1"/>
    <xf numFmtId="0" fontId="7" fillId="3" borderId="9" xfId="0" applyFont="1" applyFill="1" applyBorder="1" applyAlignment="1">
      <alignment vertical="top" wrapText="1"/>
    </xf>
    <xf numFmtId="180" fontId="7" fillId="3" borderId="12" xfId="2" applyNumberFormat="1" applyFont="1" applyFill="1" applyBorder="1"/>
    <xf numFmtId="180" fontId="7" fillId="3" borderId="13" xfId="2" applyNumberFormat="1" applyFont="1" applyFill="1" applyBorder="1"/>
    <xf numFmtId="38" fontId="7" fillId="3" borderId="12" xfId="2" applyNumberFormat="1" applyFont="1" applyFill="1" applyBorder="1"/>
    <xf numFmtId="180" fontId="7" fillId="3" borderId="14" xfId="2" applyNumberFormat="1" applyFont="1" applyFill="1" applyBorder="1" applyAlignment="1">
      <alignment horizontal="left"/>
    </xf>
    <xf numFmtId="38" fontId="7" fillId="3" borderId="14" xfId="2" applyNumberFormat="1" applyFont="1" applyFill="1" applyBorder="1"/>
    <xf numFmtId="179" fontId="7" fillId="4" borderId="0" xfId="2" applyNumberFormat="1" applyFont="1" applyFill="1" applyBorder="1"/>
    <xf numFmtId="0" fontId="15" fillId="0" borderId="0" xfId="1" applyFont="1" applyFill="1" applyAlignment="1" applyProtection="1"/>
    <xf numFmtId="0" fontId="16" fillId="0" borderId="0" xfId="1" applyFont="1" applyFill="1" applyAlignment="1" applyProtection="1"/>
    <xf numFmtId="0" fontId="13" fillId="5" borderId="15" xfId="0" applyFont="1" applyFill="1" applyBorder="1" applyAlignment="1">
      <alignment horizontal="center"/>
    </xf>
    <xf numFmtId="0" fontId="18" fillId="0" borderId="0" xfId="0" applyFont="1"/>
    <xf numFmtId="0" fontId="22" fillId="5" borderId="16" xfId="0" applyFont="1" applyFill="1" applyBorder="1" applyAlignment="1">
      <alignment horizontal="center"/>
    </xf>
    <xf numFmtId="0" fontId="22" fillId="5" borderId="17" xfId="0" applyFont="1" applyFill="1" applyBorder="1" applyAlignment="1">
      <alignment horizontal="center"/>
    </xf>
    <xf numFmtId="49" fontId="13" fillId="0" borderId="1" xfId="0" applyNumberFormat="1" applyFont="1" applyFill="1" applyBorder="1" applyAlignment="1">
      <alignment horizontal="right"/>
    </xf>
    <xf numFmtId="0" fontId="13" fillId="0" borderId="6" xfId="0" applyFont="1" applyBorder="1"/>
    <xf numFmtId="49" fontId="13" fillId="0" borderId="4" xfId="0" applyNumberFormat="1" applyFont="1" applyFill="1" applyBorder="1"/>
    <xf numFmtId="178" fontId="13" fillId="0" borderId="0" xfId="0" applyNumberFormat="1" applyFont="1"/>
    <xf numFmtId="0" fontId="13" fillId="0" borderId="0" xfId="0" applyFont="1" applyAlignment="1">
      <alignment vertical="center" wrapText="1"/>
    </xf>
    <xf numFmtId="181" fontId="13" fillId="0" borderId="18" xfId="2" applyNumberFormat="1" applyFont="1" applyFill="1" applyBorder="1" applyAlignment="1">
      <alignment horizontal="right"/>
    </xf>
    <xf numFmtId="0" fontId="13" fillId="0" borderId="0" xfId="0" applyFont="1" applyAlignment="1">
      <alignment vertical="top" wrapText="1"/>
    </xf>
    <xf numFmtId="38" fontId="7" fillId="0" borderId="19" xfId="2" applyNumberFormat="1" applyFont="1" applyBorder="1"/>
    <xf numFmtId="38" fontId="7" fillId="2" borderId="20" xfId="2" applyNumberFormat="1" applyFont="1" applyFill="1" applyBorder="1"/>
    <xf numFmtId="38" fontId="7" fillId="3" borderId="4" xfId="2" applyNumberFormat="1" applyFont="1" applyFill="1" applyBorder="1"/>
    <xf numFmtId="38" fontId="7" fillId="0" borderId="20" xfId="2" applyNumberFormat="1" applyFont="1" applyBorder="1"/>
    <xf numFmtId="38" fontId="7" fillId="0" borderId="20" xfId="2" applyNumberFormat="1" applyFont="1" applyFill="1" applyBorder="1"/>
    <xf numFmtId="38" fontId="7" fillId="2" borderId="21" xfId="2" applyNumberFormat="1" applyFont="1" applyFill="1" applyBorder="1"/>
    <xf numFmtId="38" fontId="7" fillId="3" borderId="22" xfId="2" applyNumberFormat="1" applyFont="1" applyFill="1" applyBorder="1"/>
    <xf numFmtId="0" fontId="7" fillId="0" borderId="0" xfId="0" applyFont="1" applyFill="1" applyBorder="1"/>
    <xf numFmtId="49" fontId="7" fillId="0" borderId="23" xfId="0" applyNumberFormat="1" applyFont="1" applyFill="1" applyBorder="1" applyAlignment="1">
      <alignment horizontal="center" vertical="center" wrapText="1"/>
    </xf>
    <xf numFmtId="49" fontId="7" fillId="0" borderId="6" xfId="0" applyNumberFormat="1" applyFont="1" applyFill="1" applyBorder="1" applyAlignment="1">
      <alignment horizontal="right"/>
    </xf>
    <xf numFmtId="179" fontId="7" fillId="0" borderId="21" xfId="2" applyNumberFormat="1" applyFont="1" applyFill="1" applyBorder="1"/>
    <xf numFmtId="49" fontId="7" fillId="0" borderId="24" xfId="0" applyNumberFormat="1" applyFont="1" applyFill="1" applyBorder="1" applyAlignment="1">
      <alignment horizontal="right"/>
    </xf>
    <xf numFmtId="179" fontId="7" fillId="0" borderId="11" xfId="2" applyNumberFormat="1" applyFont="1" applyFill="1" applyBorder="1"/>
    <xf numFmtId="179" fontId="7" fillId="0" borderId="26" xfId="2" applyNumberFormat="1" applyFont="1" applyFill="1" applyBorder="1"/>
    <xf numFmtId="179" fontId="7" fillId="0" borderId="2" xfId="2" applyNumberFormat="1" applyFont="1" applyFill="1" applyBorder="1"/>
    <xf numFmtId="179" fontId="7" fillId="0" borderId="28" xfId="2" applyNumberFormat="1" applyFont="1" applyFill="1" applyBorder="1"/>
    <xf numFmtId="179" fontId="7" fillId="0" borderId="29" xfId="2" applyNumberFormat="1" applyFont="1" applyFill="1" applyBorder="1"/>
    <xf numFmtId="179" fontId="7" fillId="0" borderId="1" xfId="2" applyNumberFormat="1" applyFont="1" applyFill="1" applyBorder="1"/>
    <xf numFmtId="179" fontId="7" fillId="0" borderId="15" xfId="2" applyNumberFormat="1" applyFont="1" applyFill="1" applyBorder="1"/>
    <xf numFmtId="179" fontId="7" fillId="0" borderId="12" xfId="2" applyNumberFormat="1" applyFont="1" applyFill="1" applyBorder="1"/>
    <xf numFmtId="179" fontId="7" fillId="0" borderId="32" xfId="2" applyNumberFormat="1" applyFont="1" applyFill="1" applyBorder="1"/>
    <xf numFmtId="179" fontId="7" fillId="4" borderId="32" xfId="2" applyNumberFormat="1" applyFont="1" applyFill="1" applyBorder="1"/>
    <xf numFmtId="49" fontId="7" fillId="0" borderId="34" xfId="0" applyNumberFormat="1" applyFont="1" applyFill="1" applyBorder="1" applyAlignment="1">
      <alignment horizontal="right"/>
    </xf>
    <xf numFmtId="179" fontId="7" fillId="0" borderId="35" xfId="2" applyNumberFormat="1" applyFont="1" applyFill="1" applyBorder="1"/>
    <xf numFmtId="179" fontId="7" fillId="0" borderId="36" xfId="2" applyNumberFormat="1" applyFont="1" applyFill="1" applyBorder="1"/>
    <xf numFmtId="179" fontId="7" fillId="4" borderId="35" xfId="2" applyNumberFormat="1" applyFont="1" applyFill="1" applyBorder="1"/>
    <xf numFmtId="179" fontId="7" fillId="0" borderId="37" xfId="2" applyNumberFormat="1" applyFont="1" applyFill="1" applyBorder="1"/>
    <xf numFmtId="179" fontId="7" fillId="4" borderId="37" xfId="2" applyNumberFormat="1" applyFont="1" applyFill="1" applyBorder="1"/>
    <xf numFmtId="179" fontId="7" fillId="0" borderId="38" xfId="2" applyNumberFormat="1" applyFont="1" applyFill="1" applyBorder="1"/>
    <xf numFmtId="179" fontId="7" fillId="0" borderId="39" xfId="2" applyNumberFormat="1" applyFont="1" applyFill="1" applyBorder="1"/>
    <xf numFmtId="49" fontId="7" fillId="0" borderId="40" xfId="0" applyNumberFormat="1" applyFont="1" applyFill="1" applyBorder="1" applyAlignment="1">
      <alignment horizontal="right"/>
    </xf>
    <xf numFmtId="179" fontId="7" fillId="0" borderId="41" xfId="2" applyNumberFormat="1" applyFont="1" applyFill="1" applyBorder="1"/>
    <xf numFmtId="179" fontId="7" fillId="0" borderId="42" xfId="2" applyNumberFormat="1" applyFont="1" applyFill="1" applyBorder="1"/>
    <xf numFmtId="179" fontId="7" fillId="4" borderId="41" xfId="2" applyNumberFormat="1" applyFont="1" applyFill="1" applyBorder="1"/>
    <xf numFmtId="179" fontId="7" fillId="0" borderId="43" xfId="2" applyNumberFormat="1" applyFont="1" applyFill="1" applyBorder="1"/>
    <xf numFmtId="179" fontId="7" fillId="4" borderId="43" xfId="2" applyNumberFormat="1" applyFont="1" applyFill="1" applyBorder="1"/>
    <xf numFmtId="179" fontId="7" fillId="0" borderId="44" xfId="2" applyNumberFormat="1" applyFont="1" applyFill="1" applyBorder="1"/>
    <xf numFmtId="179" fontId="7" fillId="0" borderId="45" xfId="2" applyNumberFormat="1" applyFont="1" applyFill="1" applyBorder="1"/>
    <xf numFmtId="178" fontId="7" fillId="4" borderId="1" xfId="0" applyNumberFormat="1" applyFont="1" applyFill="1" applyBorder="1"/>
    <xf numFmtId="178" fontId="7" fillId="0" borderId="12" xfId="0" applyNumberFormat="1" applyFont="1" applyFill="1" applyBorder="1"/>
    <xf numFmtId="178" fontId="7" fillId="0" borderId="31" xfId="0" applyNumberFormat="1" applyFont="1" applyFill="1" applyBorder="1"/>
    <xf numFmtId="178" fontId="7" fillId="0" borderId="1" xfId="0" applyNumberFormat="1" applyFont="1" applyFill="1" applyBorder="1"/>
    <xf numFmtId="49" fontId="7" fillId="0" borderId="29" xfId="0" applyNumberFormat="1" applyFont="1" applyFill="1" applyBorder="1" applyAlignment="1">
      <alignment horizontal="right"/>
    </xf>
    <xf numFmtId="178" fontId="7" fillId="0" borderId="29" xfId="0" applyNumberFormat="1" applyFont="1" applyFill="1" applyBorder="1"/>
    <xf numFmtId="178" fontId="7" fillId="0" borderId="46" xfId="0" applyNumberFormat="1" applyFont="1" applyFill="1" applyBorder="1"/>
    <xf numFmtId="178" fontId="7" fillId="0" borderId="47" xfId="0" applyNumberFormat="1" applyFont="1" applyFill="1" applyBorder="1"/>
    <xf numFmtId="178" fontId="7" fillId="0" borderId="6" xfId="0" applyNumberFormat="1" applyFont="1" applyFill="1" applyBorder="1"/>
    <xf numFmtId="178" fontId="7" fillId="0" borderId="21" xfId="0" applyNumberFormat="1" applyFont="1" applyFill="1" applyBorder="1"/>
    <xf numFmtId="178" fontId="7" fillId="0" borderId="4" xfId="0" applyNumberFormat="1" applyFont="1" applyFill="1" applyBorder="1"/>
    <xf numFmtId="178" fontId="7" fillId="0" borderId="24" xfId="0" applyNumberFormat="1" applyFont="1" applyFill="1" applyBorder="1"/>
    <xf numFmtId="38" fontId="7" fillId="0" borderId="48" xfId="2" applyNumberFormat="1" applyFont="1" applyBorder="1"/>
    <xf numFmtId="38" fontId="7" fillId="2" borderId="42" xfId="2" applyNumberFormat="1" applyFont="1" applyFill="1" applyBorder="1"/>
    <xf numFmtId="38" fontId="7" fillId="3" borderId="44" xfId="2" applyNumberFormat="1" applyFont="1" applyFill="1" applyBorder="1"/>
    <xf numFmtId="38" fontId="7" fillId="0" borderId="42" xfId="2" applyNumberFormat="1" applyFont="1" applyBorder="1"/>
    <xf numFmtId="38" fontId="7" fillId="0" borderId="49" xfId="2" applyNumberFormat="1" applyFont="1" applyBorder="1"/>
    <xf numFmtId="38" fontId="7" fillId="2" borderId="36" xfId="2" applyNumberFormat="1" applyFont="1" applyFill="1" applyBorder="1"/>
    <xf numFmtId="38" fontId="7" fillId="3" borderId="38" xfId="2" applyNumberFormat="1" applyFont="1" applyFill="1" applyBorder="1"/>
    <xf numFmtId="38" fontId="7" fillId="0" borderId="36" xfId="2" applyNumberFormat="1" applyFont="1" applyBorder="1"/>
    <xf numFmtId="38" fontId="7" fillId="0" borderId="42" xfId="2" applyNumberFormat="1" applyFont="1" applyFill="1" applyBorder="1"/>
    <xf numFmtId="38" fontId="7" fillId="2" borderId="41" xfId="2" applyNumberFormat="1" applyFont="1" applyFill="1" applyBorder="1"/>
    <xf numFmtId="38" fontId="7" fillId="3" borderId="50" xfId="2" applyNumberFormat="1" applyFont="1" applyFill="1" applyBorder="1"/>
    <xf numFmtId="38" fontId="7" fillId="0" borderId="36" xfId="2" applyNumberFormat="1" applyFont="1" applyFill="1" applyBorder="1"/>
    <xf numFmtId="38" fontId="7" fillId="2" borderId="35" xfId="2" applyNumberFormat="1" applyFont="1" applyFill="1" applyBorder="1"/>
    <xf numFmtId="38" fontId="7" fillId="3" borderId="51" xfId="2" applyNumberFormat="1" applyFont="1" applyFill="1" applyBorder="1"/>
    <xf numFmtId="49" fontId="13" fillId="0" borderId="40" xfId="0" applyNumberFormat="1" applyFont="1" applyFill="1" applyBorder="1" applyAlignment="1">
      <alignment horizontal="right"/>
    </xf>
    <xf numFmtId="49" fontId="13" fillId="0" borderId="34" xfId="0" applyNumberFormat="1" applyFont="1" applyFill="1" applyBorder="1" applyAlignment="1">
      <alignment horizontal="right"/>
    </xf>
    <xf numFmtId="180" fontId="7" fillId="0" borderId="10" xfId="2" applyNumberFormat="1" applyFont="1" applyBorder="1" applyAlignment="1">
      <alignment horizontal="center" vertical="top"/>
    </xf>
    <xf numFmtId="180" fontId="7" fillId="0" borderId="2" xfId="2" applyNumberFormat="1" applyFont="1" applyBorder="1" applyAlignment="1">
      <alignment horizontal="center"/>
    </xf>
    <xf numFmtId="180" fontId="7" fillId="2" borderId="2" xfId="2" applyNumberFormat="1" applyFont="1" applyFill="1" applyBorder="1" applyAlignment="1">
      <alignment horizontal="center"/>
    </xf>
    <xf numFmtId="180" fontId="7" fillId="0" borderId="2" xfId="2" applyNumberFormat="1" applyFont="1" applyFill="1" applyBorder="1" applyAlignment="1">
      <alignment horizontal="center"/>
    </xf>
    <xf numFmtId="180" fontId="7" fillId="2" borderId="0" xfId="2" applyNumberFormat="1" applyFont="1" applyFill="1" applyBorder="1" applyAlignment="1">
      <alignment horizontal="center"/>
    </xf>
    <xf numFmtId="180" fontId="7" fillId="3" borderId="14" xfId="2" applyNumberFormat="1" applyFont="1" applyFill="1" applyBorder="1" applyAlignment="1">
      <alignment horizontal="center"/>
    </xf>
    <xf numFmtId="180" fontId="7" fillId="3" borderId="12" xfId="2" applyNumberFormat="1" applyFont="1" applyFill="1" applyBorder="1" applyAlignment="1">
      <alignment horizontal="center"/>
    </xf>
    <xf numFmtId="180" fontId="7" fillId="3" borderId="12" xfId="2" applyNumberFormat="1" applyFont="1" applyFill="1" applyBorder="1" applyAlignment="1">
      <alignment horizontal="left"/>
    </xf>
    <xf numFmtId="181" fontId="13" fillId="5" borderId="15" xfId="2" applyNumberFormat="1" applyFont="1" applyFill="1" applyBorder="1" applyAlignment="1" applyProtection="1">
      <alignment horizontal="right"/>
      <protection locked="0"/>
    </xf>
    <xf numFmtId="181" fontId="13" fillId="5" borderId="45" xfId="2" applyNumberFormat="1" applyFont="1" applyFill="1" applyBorder="1" applyAlignment="1" applyProtection="1">
      <alignment horizontal="right"/>
      <protection locked="0"/>
    </xf>
    <xf numFmtId="181" fontId="13" fillId="5" borderId="39" xfId="2" applyNumberFormat="1" applyFont="1" applyFill="1" applyBorder="1" applyAlignment="1" applyProtection="1">
      <alignment horizontal="right"/>
      <protection locked="0"/>
    </xf>
    <xf numFmtId="0" fontId="18" fillId="2" borderId="52" xfId="0" applyFont="1" applyFill="1" applyBorder="1"/>
    <xf numFmtId="0" fontId="18" fillId="2" borderId="5" xfId="0" applyFont="1" applyFill="1" applyBorder="1"/>
    <xf numFmtId="0" fontId="18" fillId="2" borderId="53" xfId="0" applyFont="1" applyFill="1" applyBorder="1"/>
    <xf numFmtId="180" fontId="7" fillId="2" borderId="10" xfId="2" applyNumberFormat="1" applyFont="1" applyFill="1" applyBorder="1" applyAlignment="1">
      <alignment horizontal="center" vertical="top"/>
    </xf>
    <xf numFmtId="180" fontId="7" fillId="3" borderId="12" xfId="2" applyNumberFormat="1" applyFont="1" applyFill="1" applyBorder="1" applyAlignment="1">
      <alignment horizontal="center" vertical="top"/>
    </xf>
    <xf numFmtId="0" fontId="7" fillId="0" borderId="0" xfId="0" applyFont="1" applyBorder="1" applyAlignment="1">
      <alignment horizontal="center"/>
    </xf>
    <xf numFmtId="49" fontId="7" fillId="0" borderId="0" xfId="0" applyNumberFormat="1" applyFont="1" applyFill="1" applyBorder="1" applyAlignment="1">
      <alignment horizontal="center"/>
    </xf>
    <xf numFmtId="49" fontId="7" fillId="0" borderId="1" xfId="0" applyNumberFormat="1" applyFont="1" applyFill="1" applyBorder="1" applyAlignment="1">
      <alignment horizontal="center"/>
    </xf>
    <xf numFmtId="0" fontId="7" fillId="0" borderId="1" xfId="0" applyFont="1" applyFill="1" applyBorder="1"/>
    <xf numFmtId="180" fontId="7" fillId="0" borderId="5" xfId="2" applyNumberFormat="1" applyFont="1" applyBorder="1"/>
    <xf numFmtId="180" fontId="7" fillId="0" borderId="53" xfId="2" applyNumberFormat="1" applyFont="1" applyBorder="1"/>
    <xf numFmtId="180" fontId="7" fillId="2" borderId="3" xfId="2" applyNumberFormat="1" applyFont="1" applyFill="1" applyBorder="1" applyAlignment="1">
      <alignment horizontal="left"/>
    </xf>
    <xf numFmtId="180" fontId="7" fillId="3" borderId="13" xfId="2" applyNumberFormat="1" applyFont="1" applyFill="1" applyBorder="1" applyAlignment="1">
      <alignment horizontal="left"/>
    </xf>
    <xf numFmtId="180" fontId="7" fillId="0" borderId="54" xfId="2" applyNumberFormat="1" applyFont="1" applyBorder="1" applyAlignment="1">
      <alignment horizontal="center"/>
    </xf>
    <xf numFmtId="180" fontId="7" fillId="0" borderId="54" xfId="2" applyNumberFormat="1" applyFont="1" applyBorder="1"/>
    <xf numFmtId="180" fontId="7" fillId="0" borderId="55" xfId="2" applyNumberFormat="1" applyFont="1" applyBorder="1"/>
    <xf numFmtId="180" fontId="7" fillId="2" borderId="23" xfId="2" applyNumberFormat="1" applyFont="1" applyFill="1" applyBorder="1" applyAlignment="1">
      <alignment horizontal="left"/>
    </xf>
    <xf numFmtId="180" fontId="7" fillId="3" borderId="56" xfId="2" applyNumberFormat="1" applyFont="1" applyFill="1" applyBorder="1" applyAlignment="1">
      <alignment horizontal="left"/>
    </xf>
    <xf numFmtId="0" fontId="13" fillId="0" borderId="0" xfId="0" applyFont="1" applyBorder="1" applyAlignment="1">
      <alignment horizontal="right"/>
    </xf>
    <xf numFmtId="0" fontId="18" fillId="0" borderId="29" xfId="0" applyFont="1" applyBorder="1"/>
    <xf numFmtId="0" fontId="13" fillId="0" borderId="46" xfId="0" applyFont="1" applyBorder="1"/>
    <xf numFmtId="0" fontId="18" fillId="0" borderId="47" xfId="0" applyFont="1" applyBorder="1"/>
    <xf numFmtId="0" fontId="18" fillId="0" borderId="1" xfId="0" applyFont="1" applyBorder="1"/>
    <xf numFmtId="0" fontId="18" fillId="0" borderId="12" xfId="0" applyFont="1" applyBorder="1"/>
    <xf numFmtId="0" fontId="13" fillId="0" borderId="12" xfId="0" applyFont="1" applyBorder="1" applyAlignment="1">
      <alignment vertical="top" wrapText="1"/>
    </xf>
    <xf numFmtId="0" fontId="18" fillId="0" borderId="25" xfId="0" applyFont="1" applyBorder="1"/>
    <xf numFmtId="0" fontId="18" fillId="0" borderId="13" xfId="0" applyFont="1" applyBorder="1"/>
    <xf numFmtId="0" fontId="18" fillId="0" borderId="46" xfId="0" applyFont="1" applyBorder="1"/>
    <xf numFmtId="0" fontId="18" fillId="0" borderId="0" xfId="0" applyFont="1" applyBorder="1"/>
    <xf numFmtId="0" fontId="13" fillId="0" borderId="1" xfId="0" applyFont="1" applyBorder="1" applyAlignment="1">
      <alignment vertical="top" wrapText="1"/>
    </xf>
    <xf numFmtId="0" fontId="13" fillId="0" borderId="0" xfId="0" applyFont="1" applyBorder="1" applyAlignment="1">
      <alignment vertical="top" wrapText="1"/>
    </xf>
    <xf numFmtId="0" fontId="17" fillId="0" borderId="0" xfId="0" applyFont="1" applyBorder="1" applyAlignment="1">
      <alignment horizontal="left" vertical="center"/>
    </xf>
    <xf numFmtId="0" fontId="13" fillId="0" borderId="0" xfId="0" applyFont="1" applyBorder="1" applyAlignment="1">
      <alignment horizontal="right" vertical="center"/>
    </xf>
    <xf numFmtId="0" fontId="18" fillId="0" borderId="23" xfId="0" applyFont="1" applyBorder="1"/>
    <xf numFmtId="0" fontId="19" fillId="0" borderId="46" xfId="0" applyFont="1" applyBorder="1" applyAlignment="1">
      <alignment horizontal="left" vertical="center"/>
    </xf>
    <xf numFmtId="0" fontId="19" fillId="0" borderId="0" xfId="0" applyFont="1" applyBorder="1" applyAlignment="1">
      <alignment horizontal="left" vertical="center"/>
    </xf>
    <xf numFmtId="0" fontId="18" fillId="0" borderId="0" xfId="0" applyFont="1" applyBorder="1" applyAlignment="1">
      <alignment horizontal="left" vertical="center"/>
    </xf>
    <xf numFmtId="0" fontId="13" fillId="2" borderId="57" xfId="0" applyFont="1" applyFill="1" applyBorder="1" applyAlignment="1">
      <alignment horizontal="center" vertical="top" wrapText="1"/>
    </xf>
    <xf numFmtId="0" fontId="13" fillId="2" borderId="31" xfId="0" applyFont="1" applyFill="1" applyBorder="1" applyAlignment="1">
      <alignment horizontal="center" vertical="top"/>
    </xf>
    <xf numFmtId="0" fontId="13" fillId="3" borderId="57" xfId="0" applyFont="1" applyFill="1" applyBorder="1" applyAlignment="1">
      <alignment horizontal="center" vertical="top" wrapText="1"/>
    </xf>
    <xf numFmtId="0" fontId="13" fillId="3" borderId="13" xfId="0" applyFont="1" applyFill="1" applyBorder="1" applyAlignment="1">
      <alignment horizontal="center" vertical="top"/>
    </xf>
    <xf numFmtId="0" fontId="9" fillId="0" borderId="0" xfId="0" applyFont="1" applyBorder="1" applyAlignment="1">
      <alignment horizontal="left" vertical="center"/>
    </xf>
    <xf numFmtId="0" fontId="23" fillId="0" borderId="0" xfId="0" applyFont="1"/>
    <xf numFmtId="49" fontId="9" fillId="0" borderId="0" xfId="0" applyNumberFormat="1" applyFont="1" applyFill="1" applyAlignment="1">
      <alignment horizontal="left" vertical="center"/>
    </xf>
    <xf numFmtId="0" fontId="18" fillId="6" borderId="1" xfId="0" applyFont="1" applyFill="1" applyBorder="1"/>
    <xf numFmtId="0" fontId="18" fillId="6" borderId="0" xfId="0" applyFont="1" applyFill="1" applyBorder="1"/>
    <xf numFmtId="0" fontId="13" fillId="6" borderId="47" xfId="0" applyFont="1" applyFill="1" applyBorder="1" applyAlignment="1">
      <alignment horizontal="center" vertical="center" wrapText="1"/>
    </xf>
    <xf numFmtId="0" fontId="13" fillId="6" borderId="31" xfId="0" applyFont="1" applyFill="1" applyBorder="1" applyAlignment="1">
      <alignment horizontal="center" vertical="top"/>
    </xf>
    <xf numFmtId="0" fontId="18" fillId="6" borderId="25" xfId="0" applyFont="1" applyFill="1" applyBorder="1"/>
    <xf numFmtId="0" fontId="7" fillId="7" borderId="5" xfId="0" applyFont="1" applyFill="1" applyBorder="1" applyAlignment="1">
      <alignment horizontal="center"/>
    </xf>
    <xf numFmtId="180" fontId="7" fillId="6" borderId="54" xfId="2" applyNumberFormat="1" applyFont="1" applyFill="1" applyBorder="1" applyAlignment="1">
      <alignment horizontal="center" vertical="top"/>
    </xf>
    <xf numFmtId="38" fontId="7" fillId="6" borderId="54" xfId="2" applyNumberFormat="1" applyFont="1" applyFill="1" applyBorder="1"/>
    <xf numFmtId="38" fontId="7" fillId="6" borderId="58" xfId="2" applyNumberFormat="1" applyFont="1" applyFill="1" applyBorder="1"/>
    <xf numFmtId="38" fontId="7" fillId="6" borderId="59" xfId="2" applyNumberFormat="1" applyFont="1" applyFill="1" applyBorder="1"/>
    <xf numFmtId="38" fontId="7" fillId="6" borderId="60" xfId="2" applyNumberFormat="1" applyFont="1" applyFill="1" applyBorder="1"/>
    <xf numFmtId="180" fontId="7" fillId="6" borderId="1" xfId="2" applyNumberFormat="1" applyFont="1" applyFill="1" applyBorder="1" applyAlignment="1">
      <alignment horizontal="center"/>
    </xf>
    <xf numFmtId="180" fontId="7" fillId="6" borderId="1" xfId="2" applyNumberFormat="1" applyFont="1" applyFill="1" applyBorder="1"/>
    <xf numFmtId="180" fontId="7" fillId="6" borderId="25" xfId="2" applyNumberFormat="1" applyFont="1" applyFill="1" applyBorder="1"/>
    <xf numFmtId="38" fontId="7" fillId="6" borderId="1" xfId="2" applyNumberFormat="1" applyFont="1" applyFill="1" applyBorder="1"/>
    <xf numFmtId="38" fontId="7" fillId="6" borderId="40" xfId="2" applyNumberFormat="1" applyFont="1" applyFill="1" applyBorder="1"/>
    <xf numFmtId="38" fontId="7" fillId="6" borderId="34" xfId="2" applyNumberFormat="1" applyFont="1" applyFill="1" applyBorder="1"/>
    <xf numFmtId="38" fontId="7" fillId="6" borderId="6" xfId="2" applyNumberFormat="1" applyFont="1" applyFill="1" applyBorder="1"/>
    <xf numFmtId="180" fontId="7" fillId="6" borderId="54" xfId="2" applyNumberFormat="1" applyFont="1" applyFill="1" applyBorder="1" applyAlignment="1">
      <alignment horizontal="center"/>
    </xf>
    <xf numFmtId="180" fontId="7" fillId="6" borderId="54" xfId="2" applyNumberFormat="1" applyFont="1" applyFill="1" applyBorder="1"/>
    <xf numFmtId="180" fontId="7" fillId="6" borderId="55" xfId="2" applyNumberFormat="1" applyFont="1" applyFill="1" applyBorder="1"/>
    <xf numFmtId="0" fontId="14" fillId="0" borderId="0" xfId="0" applyFont="1" applyFill="1" applyAlignment="1">
      <alignment horizontal="left"/>
    </xf>
    <xf numFmtId="0" fontId="7" fillId="0" borderId="0" xfId="0" applyFont="1" applyFill="1" applyAlignment="1">
      <alignment horizontal="left"/>
    </xf>
    <xf numFmtId="49" fontId="13" fillId="0" borderId="61" xfId="0" applyNumberFormat="1" applyFont="1" applyFill="1" applyBorder="1"/>
    <xf numFmtId="49" fontId="13" fillId="0" borderId="14" xfId="0" applyNumberFormat="1" applyFont="1" applyFill="1" applyBorder="1"/>
    <xf numFmtId="49" fontId="13" fillId="0" borderId="50" xfId="0" applyNumberFormat="1" applyFont="1" applyFill="1" applyBorder="1"/>
    <xf numFmtId="49" fontId="13" fillId="0" borderId="51" xfId="0" applyNumberFormat="1" applyFont="1" applyFill="1" applyBorder="1"/>
    <xf numFmtId="49" fontId="13" fillId="0" borderId="56" xfId="0" applyNumberFormat="1" applyFont="1" applyFill="1" applyBorder="1"/>
    <xf numFmtId="49" fontId="7" fillId="0" borderId="62" xfId="0" applyNumberFormat="1" applyFont="1" applyFill="1" applyBorder="1" applyAlignment="1">
      <alignment horizontal="center" vertical="center" wrapText="1"/>
    </xf>
    <xf numFmtId="49" fontId="7" fillId="0" borderId="61" xfId="0" applyNumberFormat="1" applyFont="1" applyFill="1" applyBorder="1"/>
    <xf numFmtId="49" fontId="7" fillId="0" borderId="14" xfId="0" applyNumberFormat="1" applyFont="1" applyFill="1" applyBorder="1"/>
    <xf numFmtId="49" fontId="7" fillId="0" borderId="50" xfId="0" applyNumberFormat="1" applyFont="1" applyFill="1" applyBorder="1"/>
    <xf numFmtId="49" fontId="7" fillId="0" borderId="51" xfId="0" applyNumberFormat="1" applyFont="1" applyFill="1" applyBorder="1"/>
    <xf numFmtId="49" fontId="7" fillId="0" borderId="56" xfId="0" applyNumberFormat="1" applyFont="1" applyFill="1" applyBorder="1"/>
    <xf numFmtId="49" fontId="7" fillId="0" borderId="63" xfId="0" applyNumberFormat="1" applyFont="1" applyFill="1" applyBorder="1"/>
    <xf numFmtId="49" fontId="7" fillId="0" borderId="22" xfId="0" applyNumberFormat="1" applyFont="1" applyFill="1" applyBorder="1"/>
    <xf numFmtId="49" fontId="7" fillId="0" borderId="64" xfId="0" applyNumberFormat="1" applyFont="1" applyFill="1" applyBorder="1" applyAlignment="1">
      <alignment horizontal="center"/>
    </xf>
    <xf numFmtId="49" fontId="7" fillId="0" borderId="65" xfId="0" applyNumberFormat="1" applyFont="1" applyFill="1" applyBorder="1" applyAlignment="1">
      <alignment horizontal="center"/>
    </xf>
    <xf numFmtId="49" fontId="7" fillId="0" borderId="66" xfId="0" applyNumberFormat="1" applyFont="1" applyFill="1" applyBorder="1" applyAlignment="1">
      <alignment horizontal="center"/>
    </xf>
    <xf numFmtId="49" fontId="7" fillId="0" borderId="67" xfId="0" applyNumberFormat="1" applyFont="1" applyFill="1" applyBorder="1" applyAlignment="1">
      <alignment horizontal="center"/>
    </xf>
    <xf numFmtId="49" fontId="7" fillId="0" borderId="68" xfId="0" applyNumberFormat="1" applyFont="1" applyFill="1" applyBorder="1" applyAlignment="1">
      <alignment horizontal="center" vertical="center" wrapText="1"/>
    </xf>
    <xf numFmtId="179" fontId="7" fillId="0" borderId="69" xfId="2" applyNumberFormat="1" applyFont="1" applyFill="1" applyBorder="1"/>
    <xf numFmtId="179" fontId="7" fillId="0" borderId="70" xfId="2" applyNumberFormat="1" applyFont="1" applyFill="1" applyBorder="1"/>
    <xf numFmtId="179" fontId="7" fillId="0" borderId="71" xfId="2" applyNumberFormat="1" applyFont="1" applyFill="1" applyBorder="1"/>
    <xf numFmtId="179" fontId="7" fillId="0" borderId="72" xfId="2" applyNumberFormat="1" applyFont="1" applyFill="1" applyBorder="1"/>
    <xf numFmtId="179" fontId="7" fillId="0" borderId="73" xfId="2" applyNumberFormat="1" applyFont="1" applyFill="1" applyBorder="1"/>
    <xf numFmtId="179" fontId="7" fillId="0" borderId="74" xfId="2" applyNumberFormat="1" applyFont="1" applyFill="1" applyBorder="1"/>
    <xf numFmtId="179" fontId="7" fillId="0" borderId="75" xfId="2" applyNumberFormat="1" applyFont="1" applyFill="1" applyBorder="1"/>
    <xf numFmtId="179" fontId="7" fillId="0" borderId="76" xfId="2" applyNumberFormat="1" applyFont="1" applyFill="1" applyBorder="1"/>
    <xf numFmtId="179" fontId="7" fillId="0" borderId="77" xfId="2" applyNumberFormat="1" applyFont="1" applyFill="1" applyBorder="1"/>
    <xf numFmtId="179" fontId="7" fillId="0" borderId="78" xfId="2" applyNumberFormat="1" applyFont="1" applyFill="1" applyBorder="1"/>
    <xf numFmtId="178" fontId="7" fillId="0" borderId="79" xfId="0" applyNumberFormat="1" applyFont="1" applyFill="1" applyBorder="1"/>
    <xf numFmtId="178" fontId="7" fillId="0" borderId="80" xfId="0" applyNumberFormat="1" applyFont="1" applyFill="1" applyBorder="1"/>
    <xf numFmtId="178" fontId="7" fillId="0" borderId="69" xfId="0" applyNumberFormat="1" applyFont="1" applyFill="1" applyBorder="1"/>
    <xf numFmtId="178" fontId="7" fillId="0" borderId="70" xfId="0" applyNumberFormat="1" applyFont="1" applyFill="1" applyBorder="1"/>
    <xf numFmtId="178" fontId="7" fillId="0" borderId="75" xfId="0" applyNumberFormat="1" applyFont="1" applyFill="1" applyBorder="1"/>
    <xf numFmtId="178" fontId="7" fillId="0" borderId="76" xfId="0" applyNumberFormat="1" applyFont="1" applyFill="1" applyBorder="1"/>
    <xf numFmtId="178" fontId="7" fillId="0" borderId="77" xfId="0" applyNumberFormat="1" applyFont="1" applyFill="1" applyBorder="1"/>
    <xf numFmtId="178" fontId="7" fillId="0" borderId="78" xfId="0" applyNumberFormat="1" applyFont="1" applyFill="1" applyBorder="1"/>
    <xf numFmtId="0" fontId="18" fillId="8" borderId="29" xfId="0" applyFont="1" applyFill="1" applyBorder="1"/>
    <xf numFmtId="0" fontId="18" fillId="8" borderId="46" xfId="0" applyFont="1" applyFill="1" applyBorder="1"/>
    <xf numFmtId="0" fontId="13" fillId="8" borderId="47" xfId="0" applyFont="1" applyFill="1" applyBorder="1" applyAlignment="1">
      <alignment horizontal="center" vertical="center" wrapText="1"/>
    </xf>
    <xf numFmtId="0" fontId="18" fillId="8" borderId="1" xfId="0" applyFont="1" applyFill="1" applyBorder="1"/>
    <xf numFmtId="0" fontId="18" fillId="8" borderId="0" xfId="0" applyFont="1" applyFill="1" applyBorder="1"/>
    <xf numFmtId="0" fontId="13" fillId="8" borderId="31" xfId="0" applyFont="1" applyFill="1" applyBorder="1" applyAlignment="1">
      <alignment horizontal="center" vertical="top"/>
    </xf>
    <xf numFmtId="0" fontId="18" fillId="8" borderId="25" xfId="0" applyFont="1" applyFill="1" applyBorder="1"/>
    <xf numFmtId="0" fontId="13" fillId="7" borderId="57" xfId="0" applyFont="1" applyFill="1" applyBorder="1" applyAlignment="1">
      <alignment horizontal="center" vertical="top" wrapText="1"/>
    </xf>
    <xf numFmtId="0" fontId="13" fillId="7" borderId="13" xfId="0" applyFont="1" applyFill="1" applyBorder="1" applyAlignment="1">
      <alignment horizontal="center" vertical="top"/>
    </xf>
    <xf numFmtId="0" fontId="18" fillId="7" borderId="52" xfId="0" applyFont="1" applyFill="1" applyBorder="1"/>
    <xf numFmtId="0" fontId="18" fillId="7" borderId="53" xfId="0" applyFont="1" applyFill="1" applyBorder="1"/>
    <xf numFmtId="0" fontId="26" fillId="0" borderId="0" xfId="0" applyFont="1" applyBorder="1"/>
    <xf numFmtId="0" fontId="13" fillId="7" borderId="29" xfId="0" applyFont="1" applyFill="1" applyBorder="1"/>
    <xf numFmtId="0" fontId="13" fillId="7" borderId="46" xfId="0" applyFont="1" applyFill="1" applyBorder="1"/>
    <xf numFmtId="0" fontId="13" fillId="7" borderId="47" xfId="0" applyFont="1" applyFill="1" applyBorder="1"/>
    <xf numFmtId="0" fontId="13" fillId="7" borderId="13" xfId="0" applyFont="1" applyFill="1" applyBorder="1"/>
    <xf numFmtId="0" fontId="13" fillId="8" borderId="29" xfId="0" applyFont="1" applyFill="1" applyBorder="1"/>
    <xf numFmtId="0" fontId="13" fillId="8" borderId="46" xfId="0" applyFont="1" applyFill="1" applyBorder="1"/>
    <xf numFmtId="0" fontId="13" fillId="8" borderId="47" xfId="0" applyFont="1" applyFill="1" applyBorder="1"/>
    <xf numFmtId="0" fontId="13" fillId="8" borderId="1" xfId="0" applyFont="1" applyFill="1" applyBorder="1"/>
    <xf numFmtId="0" fontId="13" fillId="8" borderId="12" xfId="0" applyFont="1" applyFill="1" applyBorder="1"/>
    <xf numFmtId="0" fontId="13" fillId="8" borderId="25" xfId="0" applyFont="1" applyFill="1" applyBorder="1"/>
    <xf numFmtId="0" fontId="12" fillId="9" borderId="96" xfId="0" applyFont="1" applyFill="1" applyBorder="1" applyAlignment="1">
      <alignment horizontal="center" vertical="center"/>
    </xf>
    <xf numFmtId="0" fontId="12" fillId="9" borderId="61" xfId="0" applyFont="1" applyFill="1" applyBorder="1" applyAlignment="1">
      <alignment horizontal="center" vertical="center"/>
    </xf>
    <xf numFmtId="49" fontId="8" fillId="9" borderId="29" xfId="0" applyNumberFormat="1" applyFont="1" applyFill="1" applyBorder="1" applyAlignment="1">
      <alignment horizontal="center" vertical="top"/>
    </xf>
    <xf numFmtId="0" fontId="8" fillId="9" borderId="61" xfId="0" applyFont="1" applyFill="1" applyBorder="1" applyAlignment="1">
      <alignment horizontal="left" vertical="top"/>
    </xf>
    <xf numFmtId="49" fontId="8" fillId="9" borderId="1" xfId="0" applyNumberFormat="1" applyFont="1" applyFill="1" applyBorder="1" applyAlignment="1">
      <alignment horizontal="center" vertical="top"/>
    </xf>
    <xf numFmtId="49" fontId="8" fillId="9" borderId="97" xfId="0" applyNumberFormat="1" applyFont="1" applyFill="1" applyBorder="1" applyAlignment="1">
      <alignment horizontal="center" vertical="top"/>
    </xf>
    <xf numFmtId="0" fontId="8" fillId="9" borderId="98" xfId="0" applyFont="1" applyFill="1" applyBorder="1" applyAlignment="1">
      <alignment horizontal="left" vertical="top"/>
    </xf>
    <xf numFmtId="0" fontId="8" fillId="9" borderId="63" xfId="0" applyFont="1" applyFill="1" applyBorder="1" applyAlignment="1">
      <alignment horizontal="left" vertical="top"/>
    </xf>
    <xf numFmtId="49" fontId="29" fillId="9" borderId="97" xfId="0" applyNumberFormat="1" applyFont="1" applyFill="1" applyBorder="1" applyAlignment="1">
      <alignment horizontal="center" vertical="top"/>
    </xf>
    <xf numFmtId="0" fontId="29" fillId="9" borderId="98" xfId="0" applyFont="1" applyFill="1" applyBorder="1" applyAlignment="1">
      <alignment horizontal="left" vertical="top"/>
    </xf>
    <xf numFmtId="49" fontId="29" fillId="9" borderId="1" xfId="0" applyNumberFormat="1" applyFont="1" applyFill="1" applyBorder="1" applyAlignment="1">
      <alignment horizontal="center" vertical="top"/>
    </xf>
    <xf numFmtId="0" fontId="29" fillId="9" borderId="14" xfId="0" applyFont="1" applyFill="1" applyBorder="1" applyAlignment="1">
      <alignment horizontal="left" vertical="top"/>
    </xf>
    <xf numFmtId="49" fontId="29" fillId="9" borderId="24" xfId="0" applyNumberFormat="1" applyFont="1" applyFill="1" applyBorder="1" applyAlignment="1">
      <alignment horizontal="center" vertical="top"/>
    </xf>
    <xf numFmtId="0" fontId="29" fillId="9" borderId="63" xfId="0" applyFont="1" applyFill="1" applyBorder="1" applyAlignment="1">
      <alignment horizontal="left" vertical="top"/>
    </xf>
    <xf numFmtId="49" fontId="29" fillId="9" borderId="54" xfId="0" applyNumberFormat="1" applyFont="1" applyFill="1" applyBorder="1" applyAlignment="1">
      <alignment horizontal="center" vertical="top"/>
    </xf>
    <xf numFmtId="49" fontId="30" fillId="9" borderId="1" xfId="0" applyNumberFormat="1" applyFont="1" applyFill="1" applyBorder="1" applyAlignment="1">
      <alignment horizontal="center" vertical="top"/>
    </xf>
    <xf numFmtId="0" fontId="30" fillId="9" borderId="54" xfId="0" applyFont="1" applyFill="1" applyBorder="1" applyAlignment="1">
      <alignment horizontal="center" vertical="top"/>
    </xf>
    <xf numFmtId="49" fontId="30" fillId="9" borderId="24" xfId="0" applyNumberFormat="1" applyFont="1" applyFill="1" applyBorder="1" applyAlignment="1">
      <alignment horizontal="center" vertical="top"/>
    </xf>
    <xf numFmtId="49" fontId="29" fillId="9" borderId="101" xfId="0" applyNumberFormat="1" applyFont="1" applyFill="1" applyBorder="1" applyAlignment="1">
      <alignment horizontal="center" vertical="top"/>
    </xf>
    <xf numFmtId="0" fontId="8" fillId="9" borderId="102" xfId="0" applyFont="1" applyFill="1" applyBorder="1" applyAlignment="1">
      <alignment horizontal="left" vertical="top"/>
    </xf>
    <xf numFmtId="49" fontId="29" fillId="9" borderId="103" xfId="0" applyNumberFormat="1" applyFont="1" applyFill="1" applyBorder="1" applyAlignment="1">
      <alignment horizontal="center" vertical="top"/>
    </xf>
    <xf numFmtId="0" fontId="8" fillId="9" borderId="104" xfId="0" applyFont="1" applyFill="1" applyBorder="1" applyAlignment="1">
      <alignment horizontal="left" vertical="top"/>
    </xf>
    <xf numFmtId="49" fontId="7" fillId="7" borderId="14" xfId="0" applyNumberFormat="1" applyFont="1" applyFill="1" applyBorder="1" applyAlignment="1">
      <alignment horizontal="center"/>
    </xf>
    <xf numFmtId="38" fontId="7" fillId="0" borderId="5" xfId="2" applyNumberFormat="1" applyFont="1" applyBorder="1"/>
    <xf numFmtId="0" fontId="10" fillId="0" borderId="16" xfId="0" applyFont="1" applyBorder="1" applyAlignment="1">
      <alignment horizontal="left"/>
    </xf>
    <xf numFmtId="0" fontId="10" fillId="0" borderId="105" xfId="0" applyFont="1" applyBorder="1" applyAlignment="1">
      <alignment horizontal="left"/>
    </xf>
    <xf numFmtId="0" fontId="10" fillId="0" borderId="106" xfId="0" applyFont="1" applyBorder="1" applyAlignment="1">
      <alignment horizontal="left"/>
    </xf>
    <xf numFmtId="38" fontId="10" fillId="0" borderId="7" xfId="2" applyFont="1" applyFill="1" applyBorder="1" applyAlignment="1">
      <alignment vertical="center"/>
    </xf>
    <xf numFmtId="38" fontId="10" fillId="0" borderId="8" xfId="2" applyFont="1" applyFill="1" applyBorder="1" applyAlignment="1">
      <alignment vertical="center"/>
    </xf>
    <xf numFmtId="38" fontId="10" fillId="0" borderId="61" xfId="2" applyFont="1" applyFill="1" applyBorder="1" applyAlignment="1">
      <alignment vertical="center"/>
    </xf>
    <xf numFmtId="38" fontId="10" fillId="0" borderId="107" xfId="2" applyFont="1" applyBorder="1"/>
    <xf numFmtId="38" fontId="10" fillId="0" borderId="83" xfId="2" applyFont="1" applyBorder="1"/>
    <xf numFmtId="38" fontId="10" fillId="0" borderId="102" xfId="2" applyFont="1" applyBorder="1"/>
    <xf numFmtId="182" fontId="10" fillId="0" borderId="103" xfId="2" applyNumberFormat="1" applyFont="1" applyBorder="1"/>
    <xf numFmtId="182" fontId="10" fillId="0" borderId="87" xfId="2" applyNumberFormat="1" applyFont="1" applyBorder="1"/>
    <xf numFmtId="182" fontId="10" fillId="0" borderId="86" xfId="2" applyNumberFormat="1" applyFont="1" applyBorder="1"/>
    <xf numFmtId="182" fontId="10" fillId="0" borderId="108" xfId="2" applyNumberFormat="1" applyFont="1" applyBorder="1"/>
    <xf numFmtId="49" fontId="13" fillId="0" borderId="0" xfId="0" applyNumberFormat="1" applyFont="1" applyFill="1" applyAlignment="1">
      <alignment horizontal="justify" vertical="top" wrapText="1"/>
    </xf>
    <xf numFmtId="49" fontId="14" fillId="0" borderId="0" xfId="0" applyNumberFormat="1" applyFont="1" applyFill="1"/>
    <xf numFmtId="38" fontId="13" fillId="0" borderId="89" xfId="2" applyFont="1" applyBorder="1" applyAlignment="1">
      <alignment vertical="top"/>
    </xf>
    <xf numFmtId="38" fontId="13" fillId="0" borderId="46" xfId="2" applyFont="1" applyBorder="1" applyAlignment="1">
      <alignment vertical="top"/>
    </xf>
    <xf numFmtId="38" fontId="13" fillId="0" borderId="8" xfId="2" applyFont="1" applyBorder="1" applyAlignment="1">
      <alignment vertical="top"/>
    </xf>
    <xf numFmtId="38" fontId="13" fillId="0" borderId="109" xfId="2" applyFont="1" applyBorder="1" applyAlignment="1">
      <alignment vertical="top"/>
    </xf>
    <xf numFmtId="38" fontId="13" fillId="0" borderId="10" xfId="2" applyFont="1" applyFill="1" applyBorder="1" applyAlignment="1">
      <alignment horizontal="center" vertical="top"/>
    </xf>
    <xf numFmtId="38" fontId="13" fillId="0" borderId="0" xfId="2" applyFont="1" applyBorder="1" applyAlignment="1">
      <alignment horizontal="center" vertical="top"/>
    </xf>
    <xf numFmtId="38" fontId="13" fillId="0" borderId="2" xfId="2" applyFont="1" applyBorder="1" applyAlignment="1">
      <alignment horizontal="center" vertical="top"/>
    </xf>
    <xf numFmtId="38" fontId="13" fillId="0" borderId="81" xfId="2" applyFont="1" applyBorder="1" applyAlignment="1">
      <alignment horizontal="center" vertical="top" wrapText="1"/>
    </xf>
    <xf numFmtId="38" fontId="13" fillId="0" borderId="52" xfId="2" applyFont="1" applyBorder="1" applyAlignment="1">
      <alignment horizontal="center" vertical="top"/>
    </xf>
    <xf numFmtId="38" fontId="13" fillId="0" borderId="110" xfId="2" applyFont="1" applyBorder="1" applyAlignment="1">
      <alignment horizontal="center" vertical="top"/>
    </xf>
    <xf numFmtId="38" fontId="13" fillId="0" borderId="46" xfId="0" applyNumberFormat="1" applyFont="1" applyBorder="1"/>
    <xf numFmtId="38" fontId="13" fillId="0" borderId="8" xfId="0" applyNumberFormat="1" applyFont="1" applyBorder="1"/>
    <xf numFmtId="38" fontId="13" fillId="0" borderId="0" xfId="0" applyNumberFormat="1" applyFont="1" applyBorder="1"/>
    <xf numFmtId="38" fontId="13" fillId="0" borderId="2" xfId="0" applyNumberFormat="1" applyFont="1" applyBorder="1"/>
    <xf numFmtId="38" fontId="13" fillId="0" borderId="24" xfId="0" applyNumberFormat="1" applyFont="1" applyBorder="1"/>
    <xf numFmtId="38" fontId="13" fillId="0" borderId="27" xfId="0" applyNumberFormat="1" applyFont="1" applyBorder="1"/>
    <xf numFmtId="0" fontId="13" fillId="0" borderId="103" xfId="0" applyFont="1" applyBorder="1"/>
    <xf numFmtId="0" fontId="13" fillId="0" borderId="95" xfId="0" applyFont="1" applyBorder="1"/>
    <xf numFmtId="38" fontId="13" fillId="0" borderId="25" xfId="0" applyNumberFormat="1" applyFont="1" applyBorder="1"/>
    <xf numFmtId="38" fontId="13" fillId="0" borderId="3" xfId="0" applyNumberFormat="1" applyFont="1" applyBorder="1"/>
    <xf numFmtId="0" fontId="13" fillId="0" borderId="29" xfId="0" applyFont="1" applyBorder="1"/>
    <xf numFmtId="0" fontId="13" fillId="0" borderId="1" xfId="0" applyFont="1" applyBorder="1"/>
    <xf numFmtId="0" fontId="13" fillId="0" borderId="61" xfId="0" quotePrefix="1" applyNumberFormat="1" applyFont="1" applyFill="1" applyBorder="1" applyAlignment="1"/>
    <xf numFmtId="0" fontId="13" fillId="0" borderId="14" xfId="0" quotePrefix="1" applyNumberFormat="1" applyFont="1" applyFill="1" applyBorder="1" applyAlignment="1"/>
    <xf numFmtId="0" fontId="13" fillId="0" borderId="14" xfId="0" applyNumberFormat="1" applyFont="1" applyFill="1" applyBorder="1" applyAlignment="1"/>
    <xf numFmtId="0" fontId="13" fillId="0" borderId="63" xfId="0" quotePrefix="1" applyNumberFormat="1" applyFont="1" applyFill="1" applyBorder="1" applyAlignment="1"/>
    <xf numFmtId="38" fontId="13" fillId="0" borderId="5" xfId="2" applyFont="1" applyBorder="1" applyAlignment="1">
      <alignment horizontal="center" vertical="top"/>
    </xf>
    <xf numFmtId="38" fontId="13" fillId="0" borderId="2" xfId="2" applyFont="1" applyBorder="1" applyAlignment="1">
      <alignment horizontal="center" vertical="top" wrapText="1"/>
    </xf>
    <xf numFmtId="38" fontId="31" fillId="0" borderId="0" xfId="2" applyFont="1" applyFill="1" applyBorder="1" applyAlignment="1">
      <alignment horizontal="center" vertical="top"/>
    </xf>
    <xf numFmtId="38" fontId="13" fillId="0" borderId="3" xfId="2" applyFont="1" applyBorder="1" applyAlignment="1">
      <alignment horizontal="center" vertical="top"/>
    </xf>
    <xf numFmtId="38" fontId="13" fillId="0" borderId="9" xfId="2" applyFont="1" applyBorder="1" applyAlignment="1">
      <alignment horizontal="center" vertical="top"/>
    </xf>
    <xf numFmtId="38" fontId="13" fillId="0" borderId="11" xfId="0" applyNumberFormat="1" applyFont="1" applyBorder="1"/>
    <xf numFmtId="38" fontId="13" fillId="0" borderId="23" xfId="0" applyNumberFormat="1" applyFont="1" applyBorder="1"/>
    <xf numFmtId="38" fontId="7" fillId="0" borderId="1" xfId="2" applyFont="1" applyFill="1" applyBorder="1"/>
    <xf numFmtId="38" fontId="7" fillId="0" borderId="24" xfId="2" applyFont="1" applyFill="1" applyBorder="1"/>
    <xf numFmtId="38" fontId="7" fillId="0" borderId="25" xfId="2" applyFont="1" applyFill="1" applyBorder="1"/>
    <xf numFmtId="0" fontId="7" fillId="0" borderId="103" xfId="0" applyFont="1" applyFill="1" applyBorder="1" applyAlignment="1">
      <alignment horizontal="center"/>
    </xf>
    <xf numFmtId="0" fontId="7" fillId="8" borderId="99" xfId="0" applyFont="1" applyFill="1" applyBorder="1" applyAlignment="1">
      <alignment horizontal="center" wrapText="1"/>
    </xf>
    <xf numFmtId="0" fontId="7" fillId="7" borderId="98" xfId="0" applyFont="1" applyFill="1" applyBorder="1" applyAlignment="1">
      <alignment horizontal="center" wrapText="1"/>
    </xf>
    <xf numFmtId="0" fontId="7" fillId="8" borderId="54" xfId="0" applyFont="1" applyFill="1" applyBorder="1" applyAlignment="1">
      <alignment horizontal="center"/>
    </xf>
    <xf numFmtId="0" fontId="7" fillId="7" borderId="14" xfId="0" applyFont="1" applyFill="1" applyBorder="1" applyAlignment="1">
      <alignment horizontal="center"/>
    </xf>
    <xf numFmtId="49" fontId="7" fillId="8" borderId="54" xfId="0" applyNumberFormat="1" applyFont="1" applyFill="1" applyBorder="1" applyAlignment="1">
      <alignment horizontal="center"/>
    </xf>
    <xf numFmtId="0" fontId="7" fillId="7" borderId="52" xfId="0" applyFont="1" applyFill="1" applyBorder="1" applyAlignment="1">
      <alignment horizontal="center" wrapText="1"/>
    </xf>
    <xf numFmtId="49" fontId="7" fillId="7" borderId="5" xfId="0" applyNumberFormat="1" applyFont="1" applyFill="1" applyBorder="1" applyAlignment="1">
      <alignment horizontal="center"/>
    </xf>
    <xf numFmtId="0" fontId="7" fillId="8" borderId="82" xfId="0" applyFont="1" applyFill="1" applyBorder="1" applyAlignment="1">
      <alignment horizontal="center" wrapText="1"/>
    </xf>
    <xf numFmtId="0" fontId="7" fillId="8" borderId="10" xfId="0" applyFont="1" applyFill="1" applyBorder="1" applyAlignment="1">
      <alignment horizontal="center"/>
    </xf>
    <xf numFmtId="49" fontId="7" fillId="8" borderId="10" xfId="0" applyNumberFormat="1" applyFont="1" applyFill="1" applyBorder="1" applyAlignment="1">
      <alignment horizontal="center"/>
    </xf>
    <xf numFmtId="38" fontId="7" fillId="8" borderId="29" xfId="2" applyFont="1" applyFill="1" applyBorder="1"/>
    <xf numFmtId="38" fontId="7" fillId="8" borderId="1" xfId="2" applyFont="1" applyFill="1" applyBorder="1"/>
    <xf numFmtId="38" fontId="7" fillId="8" borderId="40" xfId="2" applyFont="1" applyFill="1" applyBorder="1"/>
    <xf numFmtId="38" fontId="7" fillId="8" borderId="34" xfId="2" applyFont="1" applyFill="1" applyBorder="1"/>
    <xf numFmtId="38" fontId="7" fillId="8" borderId="6" xfId="0" applyNumberFormat="1" applyFont="1" applyFill="1" applyBorder="1"/>
    <xf numFmtId="38" fontId="7" fillId="8" borderId="7" xfId="2" applyFont="1" applyFill="1" applyBorder="1"/>
    <xf numFmtId="38" fontId="7" fillId="8" borderId="54" xfId="2" applyFont="1" applyFill="1" applyBorder="1"/>
    <xf numFmtId="38" fontId="7" fillId="8" borderId="58" xfId="2" applyFont="1" applyFill="1" applyBorder="1"/>
    <xf numFmtId="38" fontId="7" fillId="8" borderId="59" xfId="2" applyFont="1" applyFill="1" applyBorder="1"/>
    <xf numFmtId="38" fontId="7" fillId="8" borderId="60" xfId="0" applyNumberFormat="1" applyFont="1" applyFill="1" applyBorder="1"/>
    <xf numFmtId="38" fontId="7" fillId="8" borderId="89" xfId="0" applyNumberFormat="1" applyFont="1" applyFill="1" applyBorder="1"/>
    <xf numFmtId="38" fontId="7" fillId="8" borderId="10" xfId="0" applyNumberFormat="1" applyFont="1" applyFill="1" applyBorder="1"/>
    <xf numFmtId="38" fontId="7" fillId="8" borderId="48" xfId="0" applyNumberFormat="1" applyFont="1" applyFill="1" applyBorder="1"/>
    <xf numFmtId="38" fontId="7" fillId="8" borderId="49" xfId="0" applyNumberFormat="1" applyFont="1" applyFill="1" applyBorder="1"/>
    <xf numFmtId="38" fontId="7" fillId="8" borderId="19" xfId="0" applyNumberFormat="1" applyFont="1" applyFill="1" applyBorder="1"/>
    <xf numFmtId="38" fontId="7" fillId="7" borderId="12" xfId="0" applyNumberFormat="1" applyFont="1" applyFill="1" applyBorder="1"/>
    <xf numFmtId="38" fontId="7" fillId="7" borderId="44" xfId="0" applyNumberFormat="1" applyFont="1" applyFill="1" applyBorder="1"/>
    <xf numFmtId="38" fontId="7" fillId="7" borderId="38" xfId="0" applyNumberFormat="1" applyFont="1" applyFill="1" applyBorder="1"/>
    <xf numFmtId="38" fontId="7" fillId="7" borderId="4" xfId="0" applyNumberFormat="1" applyFont="1" applyFill="1" applyBorder="1"/>
    <xf numFmtId="38" fontId="7" fillId="7" borderId="61" xfId="2" applyFont="1" applyFill="1" applyBorder="1"/>
    <xf numFmtId="38" fontId="7" fillId="7" borderId="14" xfId="2" applyFont="1" applyFill="1" applyBorder="1"/>
    <xf numFmtId="38" fontId="7" fillId="7" borderId="50" xfId="2" applyFont="1" applyFill="1" applyBorder="1"/>
    <xf numFmtId="38" fontId="7" fillId="7" borderId="51" xfId="2" applyFont="1" applyFill="1" applyBorder="1"/>
    <xf numFmtId="38" fontId="7" fillId="7" borderId="22" xfId="0" applyNumberFormat="1" applyFont="1" applyFill="1" applyBorder="1"/>
    <xf numFmtId="38" fontId="7" fillId="7" borderId="47" xfId="2" applyFont="1" applyFill="1" applyBorder="1"/>
    <xf numFmtId="38" fontId="7" fillId="7" borderId="12" xfId="2" applyFont="1" applyFill="1" applyBorder="1"/>
    <xf numFmtId="38" fontId="7" fillId="7" borderId="44" xfId="2" applyFont="1" applyFill="1" applyBorder="1"/>
    <xf numFmtId="38" fontId="7" fillId="7" borderId="38" xfId="2" applyFont="1" applyFill="1" applyBorder="1"/>
    <xf numFmtId="38" fontId="7" fillId="7" borderId="109" xfId="2" applyFont="1" applyFill="1" applyBorder="1"/>
    <xf numFmtId="38" fontId="7" fillId="7" borderId="5" xfId="2" applyFont="1" applyFill="1" applyBorder="1"/>
    <xf numFmtId="38" fontId="7" fillId="7" borderId="111" xfId="2" applyFont="1" applyFill="1" applyBorder="1"/>
    <xf numFmtId="38" fontId="7" fillId="7" borderId="112" xfId="2" applyFont="1" applyFill="1" applyBorder="1"/>
    <xf numFmtId="38" fontId="7" fillId="7" borderId="28" xfId="0" applyNumberFormat="1" applyFont="1" applyFill="1" applyBorder="1"/>
    <xf numFmtId="0" fontId="7" fillId="10" borderId="1" xfId="0" applyFont="1" applyFill="1" applyBorder="1" applyAlignment="1">
      <alignment horizontal="center"/>
    </xf>
    <xf numFmtId="0" fontId="7" fillId="10" borderId="109" xfId="0" applyFont="1" applyFill="1" applyBorder="1" applyAlignment="1">
      <alignment horizontal="center"/>
    </xf>
    <xf numFmtId="0" fontId="7" fillId="10" borderId="5" xfId="0" applyFont="1" applyFill="1" applyBorder="1" applyAlignment="1">
      <alignment horizontal="center"/>
    </xf>
    <xf numFmtId="0" fontId="7" fillId="10" borderId="5" xfId="0" applyFont="1" applyFill="1" applyBorder="1"/>
    <xf numFmtId="0" fontId="7" fillId="10" borderId="53" xfId="0" applyFont="1" applyFill="1" applyBorder="1"/>
    <xf numFmtId="178" fontId="7" fillId="10" borderId="5" xfId="0" applyNumberFormat="1" applyFont="1" applyFill="1" applyBorder="1"/>
    <xf numFmtId="178" fontId="7" fillId="10" borderId="111" xfId="0" applyNumberFormat="1" applyFont="1" applyFill="1" applyBorder="1"/>
    <xf numFmtId="178" fontId="7" fillId="10" borderId="112" xfId="0" applyNumberFormat="1" applyFont="1" applyFill="1" applyBorder="1"/>
    <xf numFmtId="0" fontId="7" fillId="10" borderId="113" xfId="0" applyFont="1" applyFill="1" applyBorder="1"/>
    <xf numFmtId="0" fontId="7" fillId="10" borderId="2" xfId="0" applyFont="1" applyFill="1" applyBorder="1" applyAlignment="1">
      <alignment horizontal="center" vertical="center" wrapText="1"/>
    </xf>
    <xf numFmtId="0" fontId="7" fillId="10" borderId="2" xfId="0" applyFont="1" applyFill="1" applyBorder="1"/>
    <xf numFmtId="0" fontId="7" fillId="10" borderId="3" xfId="0" applyFont="1" applyFill="1" applyBorder="1"/>
    <xf numFmtId="178" fontId="7" fillId="10" borderId="2" xfId="0" applyNumberFormat="1" applyFont="1" applyFill="1" applyBorder="1"/>
    <xf numFmtId="178" fontId="7" fillId="10" borderId="42" xfId="0" applyNumberFormat="1" applyFont="1" applyFill="1" applyBorder="1"/>
    <xf numFmtId="178" fontId="7" fillId="10" borderId="36" xfId="0" applyNumberFormat="1" applyFont="1" applyFill="1" applyBorder="1"/>
    <xf numFmtId="0" fontId="7" fillId="10" borderId="114" xfId="0" applyFont="1" applyFill="1" applyBorder="1"/>
    <xf numFmtId="0" fontId="7" fillId="10" borderId="2" xfId="0" applyFont="1" applyFill="1" applyBorder="1" applyAlignment="1">
      <alignment horizontal="center" vertical="top" wrapText="1"/>
    </xf>
    <xf numFmtId="0" fontId="7" fillId="10" borderId="29" xfId="0" applyFont="1" applyFill="1" applyBorder="1" applyAlignment="1"/>
    <xf numFmtId="0" fontId="7" fillId="10" borderId="0" xfId="0" applyFont="1" applyFill="1" applyBorder="1" applyAlignment="1">
      <alignment horizontal="center"/>
    </xf>
    <xf numFmtId="49" fontId="7" fillId="10" borderId="54" xfId="0" applyNumberFormat="1" applyFont="1" applyFill="1" applyBorder="1" applyAlignment="1">
      <alignment horizontal="center"/>
    </xf>
    <xf numFmtId="178" fontId="7" fillId="10" borderId="0" xfId="0" applyNumberFormat="1" applyFont="1" applyFill="1" applyBorder="1"/>
    <xf numFmtId="178" fontId="7" fillId="10" borderId="41" xfId="0" applyNumberFormat="1" applyFont="1" applyFill="1" applyBorder="1"/>
    <xf numFmtId="178" fontId="7" fillId="10" borderId="35" xfId="0" applyNumberFormat="1" applyFont="1" applyFill="1" applyBorder="1"/>
    <xf numFmtId="178" fontId="7" fillId="10" borderId="115" xfId="0" applyNumberFormat="1" applyFont="1" applyFill="1" applyBorder="1" applyAlignment="1">
      <alignment horizontal="center"/>
    </xf>
    <xf numFmtId="0" fontId="7" fillId="10" borderId="5" xfId="0" applyFont="1" applyFill="1" applyBorder="1" applyAlignment="1">
      <alignment horizontal="left"/>
    </xf>
    <xf numFmtId="49" fontId="7" fillId="10" borderId="14" xfId="0" applyNumberFormat="1" applyFont="1" applyFill="1" applyBorder="1" applyAlignment="1">
      <alignment horizontal="center"/>
    </xf>
    <xf numFmtId="0" fontId="7" fillId="10" borderId="46" xfId="0" applyFont="1" applyFill="1" applyBorder="1" applyAlignment="1">
      <alignment horizontal="center"/>
    </xf>
    <xf numFmtId="0" fontId="7" fillId="10" borderId="0" xfId="0" applyFont="1" applyFill="1" applyBorder="1"/>
    <xf numFmtId="0" fontId="7" fillId="10" borderId="23" xfId="0" applyFont="1" applyFill="1" applyBorder="1"/>
    <xf numFmtId="178" fontId="7" fillId="10" borderId="112" xfId="0" applyNumberFormat="1" applyFont="1" applyFill="1" applyBorder="1" applyAlignment="1">
      <alignment horizontal="right"/>
    </xf>
    <xf numFmtId="178" fontId="7" fillId="10" borderId="21" xfId="0" applyNumberFormat="1" applyFont="1" applyFill="1" applyBorder="1"/>
    <xf numFmtId="38" fontId="10" fillId="10" borderId="116" xfId="2" applyFont="1" applyFill="1" applyBorder="1" applyAlignment="1">
      <alignment vertical="center"/>
    </xf>
    <xf numFmtId="38" fontId="10" fillId="10" borderId="117" xfId="0" applyNumberFormat="1" applyFont="1" applyFill="1" applyBorder="1"/>
    <xf numFmtId="182" fontId="10" fillId="10" borderId="106" xfId="0" applyNumberFormat="1" applyFont="1" applyFill="1" applyBorder="1"/>
    <xf numFmtId="0" fontId="7" fillId="10" borderId="86" xfId="0" applyFont="1" applyFill="1" applyBorder="1" applyAlignment="1">
      <alignment horizontal="center"/>
    </xf>
    <xf numFmtId="0" fontId="7" fillId="10" borderId="104" xfId="0" applyFont="1" applyFill="1" applyBorder="1" applyAlignment="1">
      <alignment horizontal="center"/>
    </xf>
    <xf numFmtId="182" fontId="7" fillId="10" borderId="2" xfId="2" applyNumberFormat="1" applyFont="1" applyFill="1" applyBorder="1"/>
    <xf numFmtId="182" fontId="7" fillId="10" borderId="12" xfId="2" applyNumberFormat="1" applyFont="1" applyFill="1" applyBorder="1"/>
    <xf numFmtId="49" fontId="14" fillId="10" borderId="0" xfId="0" applyNumberFormat="1" applyFont="1" applyFill="1"/>
    <xf numFmtId="0" fontId="10" fillId="10" borderId="0" xfId="0" applyFont="1" applyFill="1"/>
    <xf numFmtId="49" fontId="10" fillId="10" borderId="0" xfId="0" applyNumberFormat="1" applyFont="1" applyFill="1" applyAlignment="1"/>
    <xf numFmtId="49" fontId="14" fillId="10" borderId="0" xfId="0" applyNumberFormat="1" applyFont="1" applyFill="1" applyAlignment="1"/>
    <xf numFmtId="49" fontId="10" fillId="10" borderId="0" xfId="0" applyNumberFormat="1" applyFont="1" applyFill="1"/>
    <xf numFmtId="0" fontId="14" fillId="10" borderId="0" xfId="0" applyFont="1" applyFill="1"/>
    <xf numFmtId="0" fontId="4" fillId="10" borderId="0" xfId="1" applyFill="1" applyAlignment="1" applyProtection="1"/>
    <xf numFmtId="49" fontId="7" fillId="10" borderId="64" xfId="0" applyNumberFormat="1" applyFont="1" applyFill="1" applyBorder="1" applyAlignment="1">
      <alignment horizontal="center"/>
    </xf>
    <xf numFmtId="49" fontId="7" fillId="10" borderId="65" xfId="0" applyNumberFormat="1" applyFont="1" applyFill="1" applyBorder="1" applyAlignment="1">
      <alignment horizontal="center"/>
    </xf>
    <xf numFmtId="49" fontId="7" fillId="10" borderId="66" xfId="0" applyNumberFormat="1" applyFont="1" applyFill="1" applyBorder="1" applyAlignment="1">
      <alignment horizontal="center"/>
    </xf>
    <xf numFmtId="49" fontId="7" fillId="10" borderId="67" xfId="0" applyNumberFormat="1" applyFont="1" applyFill="1" applyBorder="1" applyAlignment="1">
      <alignment horizontal="center"/>
    </xf>
    <xf numFmtId="49" fontId="7" fillId="10" borderId="118" xfId="0" applyNumberFormat="1" applyFont="1" applyFill="1" applyBorder="1" applyAlignment="1">
      <alignment horizontal="center"/>
    </xf>
    <xf numFmtId="49" fontId="7" fillId="10" borderId="1" xfId="0" applyNumberFormat="1" applyFont="1" applyFill="1" applyBorder="1" applyAlignment="1">
      <alignment horizontal="right"/>
    </xf>
    <xf numFmtId="49" fontId="7" fillId="10" borderId="61" xfId="0" applyNumberFormat="1" applyFont="1" applyFill="1" applyBorder="1"/>
    <xf numFmtId="178" fontId="7" fillId="10" borderId="1" xfId="0" applyNumberFormat="1" applyFont="1" applyFill="1" applyBorder="1"/>
    <xf numFmtId="178" fontId="7" fillId="10" borderId="69" xfId="0" applyNumberFormat="1" applyFont="1" applyFill="1" applyBorder="1"/>
    <xf numFmtId="178" fontId="7" fillId="10" borderId="70" xfId="0" applyNumberFormat="1" applyFont="1" applyFill="1" applyBorder="1"/>
    <xf numFmtId="178" fontId="7" fillId="10" borderId="12" xfId="0" applyNumberFormat="1" applyFont="1" applyFill="1" applyBorder="1"/>
    <xf numFmtId="49" fontId="7" fillId="10" borderId="14" xfId="0" applyNumberFormat="1" applyFont="1" applyFill="1" applyBorder="1"/>
    <xf numFmtId="49" fontId="7" fillId="10" borderId="40" xfId="0" applyNumberFormat="1" applyFont="1" applyFill="1" applyBorder="1" applyAlignment="1">
      <alignment horizontal="right"/>
    </xf>
    <xf numFmtId="49" fontId="7" fillId="10" borderId="50" xfId="0" applyNumberFormat="1" applyFont="1" applyFill="1" applyBorder="1"/>
    <xf numFmtId="178" fontId="7" fillId="10" borderId="40" xfId="0" applyNumberFormat="1" applyFont="1" applyFill="1" applyBorder="1"/>
    <xf numFmtId="178" fontId="7" fillId="10" borderId="73" xfId="0" applyNumberFormat="1" applyFont="1" applyFill="1" applyBorder="1"/>
    <xf numFmtId="178" fontId="7" fillId="10" borderId="74" xfId="0" applyNumberFormat="1" applyFont="1" applyFill="1" applyBorder="1"/>
    <xf numFmtId="178" fontId="7" fillId="10" borderId="44" xfId="0" applyNumberFormat="1" applyFont="1" applyFill="1" applyBorder="1"/>
    <xf numFmtId="49" fontId="7" fillId="10" borderId="34" xfId="0" applyNumberFormat="1" applyFont="1" applyFill="1" applyBorder="1" applyAlignment="1">
      <alignment horizontal="right"/>
    </xf>
    <xf numFmtId="49" fontId="7" fillId="10" borderId="51" xfId="0" applyNumberFormat="1" applyFont="1" applyFill="1" applyBorder="1"/>
    <xf numFmtId="178" fontId="7" fillId="10" borderId="34" xfId="0" applyNumberFormat="1" applyFont="1" applyFill="1" applyBorder="1"/>
    <xf numFmtId="178" fontId="7" fillId="10" borderId="71" xfId="0" applyNumberFormat="1" applyFont="1" applyFill="1" applyBorder="1"/>
    <xf numFmtId="178" fontId="7" fillId="10" borderId="72" xfId="0" applyNumberFormat="1" applyFont="1" applyFill="1" applyBorder="1"/>
    <xf numFmtId="178" fontId="7" fillId="10" borderId="38" xfId="0" applyNumberFormat="1" applyFont="1" applyFill="1" applyBorder="1"/>
    <xf numFmtId="49" fontId="7" fillId="10" borderId="25" xfId="0" applyNumberFormat="1" applyFont="1" applyFill="1" applyBorder="1" applyAlignment="1">
      <alignment horizontal="right"/>
    </xf>
    <xf numFmtId="49" fontId="7" fillId="10" borderId="56" xfId="0" applyNumberFormat="1" applyFont="1" applyFill="1" applyBorder="1"/>
    <xf numFmtId="178" fontId="7" fillId="10" borderId="25" xfId="0" applyNumberFormat="1" applyFont="1" applyFill="1" applyBorder="1"/>
    <xf numFmtId="178" fontId="7" fillId="10" borderId="23" xfId="0" applyNumberFormat="1" applyFont="1" applyFill="1" applyBorder="1"/>
    <xf numFmtId="178" fontId="7" fillId="10" borderId="62" xfId="0" applyNumberFormat="1" applyFont="1" applyFill="1" applyBorder="1"/>
    <xf numFmtId="178" fontId="7" fillId="10" borderId="68" xfId="0" applyNumberFormat="1" applyFont="1" applyFill="1" applyBorder="1"/>
    <xf numFmtId="178" fontId="7" fillId="10" borderId="13" xfId="0" applyNumberFormat="1" applyFont="1" applyFill="1" applyBorder="1"/>
    <xf numFmtId="49" fontId="7" fillId="10" borderId="16" xfId="0" applyNumberFormat="1" applyFont="1" applyFill="1" applyBorder="1" applyAlignment="1">
      <alignment horizontal="center"/>
    </xf>
    <xf numFmtId="49" fontId="7" fillId="10" borderId="15" xfId="0" applyNumberFormat="1" applyFont="1" applyFill="1" applyBorder="1" applyAlignment="1">
      <alignment horizontal="center"/>
    </xf>
    <xf numFmtId="49" fontId="11" fillId="10" borderId="17" xfId="0" applyNumberFormat="1" applyFont="1" applyFill="1" applyBorder="1" applyAlignment="1">
      <alignment horizontal="center" vertical="top" wrapText="1"/>
    </xf>
    <xf numFmtId="178" fontId="7" fillId="10" borderId="15" xfId="0" applyNumberFormat="1" applyFont="1" applyFill="1" applyBorder="1"/>
    <xf numFmtId="178" fontId="7" fillId="10" borderId="45" xfId="0" applyNumberFormat="1" applyFont="1" applyFill="1" applyBorder="1"/>
    <xf numFmtId="178" fontId="7" fillId="10" borderId="39" xfId="0" applyNumberFormat="1" applyFont="1" applyFill="1" applyBorder="1"/>
    <xf numFmtId="178" fontId="7" fillId="10" borderId="30" xfId="0" applyNumberFormat="1" applyFont="1" applyFill="1" applyBorder="1"/>
    <xf numFmtId="49" fontId="13" fillId="0" borderId="0" xfId="0" applyNumberFormat="1" applyFont="1" applyFill="1" applyAlignment="1">
      <alignment vertical="top" wrapText="1"/>
    </xf>
    <xf numFmtId="178" fontId="7" fillId="0" borderId="0" xfId="0" applyNumberFormat="1" applyFont="1" applyFill="1"/>
    <xf numFmtId="180" fontId="7" fillId="0" borderId="109" xfId="2" applyNumberFormat="1" applyFont="1" applyBorder="1" applyAlignment="1">
      <alignment horizontal="center"/>
    </xf>
    <xf numFmtId="180" fontId="7" fillId="0" borderId="5" xfId="2" applyNumberFormat="1" applyFont="1" applyBorder="1" applyAlignment="1">
      <alignment horizontal="center"/>
    </xf>
    <xf numFmtId="38" fontId="7" fillId="0" borderId="111" xfId="2" applyNumberFormat="1" applyFont="1" applyBorder="1"/>
    <xf numFmtId="38" fontId="7" fillId="0" borderId="112" xfId="2" applyNumberFormat="1" applyFont="1" applyBorder="1"/>
    <xf numFmtId="38" fontId="7" fillId="0" borderId="28" xfId="2" applyNumberFormat="1" applyFont="1" applyBorder="1"/>
    <xf numFmtId="0" fontId="7" fillId="0" borderId="29" xfId="0" applyFont="1" applyBorder="1"/>
    <xf numFmtId="0" fontId="7" fillId="0" borderId="46" xfId="0" applyFont="1" applyBorder="1"/>
    <xf numFmtId="0" fontId="7" fillId="0" borderId="47" xfId="0" applyFont="1" applyBorder="1"/>
    <xf numFmtId="0" fontId="7" fillId="0" borderId="1" xfId="0" applyFont="1" applyBorder="1"/>
    <xf numFmtId="0" fontId="7" fillId="0" borderId="0" xfId="0" applyFont="1" applyBorder="1"/>
    <xf numFmtId="0" fontId="7" fillId="0" borderId="12" xfId="0" applyFont="1" applyBorder="1"/>
    <xf numFmtId="0" fontId="7" fillId="0" borderId="25" xfId="0" applyFont="1" applyBorder="1"/>
    <xf numFmtId="0" fontId="7" fillId="0" borderId="23" xfId="0" applyFont="1" applyBorder="1"/>
    <xf numFmtId="0" fontId="7" fillId="0" borderId="13" xfId="0" applyFont="1" applyBorder="1"/>
    <xf numFmtId="0" fontId="7" fillId="11" borderId="110" xfId="0" applyFont="1" applyFill="1" applyBorder="1"/>
    <xf numFmtId="0" fontId="7" fillId="11" borderId="82" xfId="0" applyFont="1" applyFill="1" applyBorder="1"/>
    <xf numFmtId="0" fontId="7" fillId="6" borderId="29" xfId="0" applyFont="1" applyFill="1" applyBorder="1"/>
    <xf numFmtId="0" fontId="7" fillId="6" borderId="46" xfId="0" applyFont="1" applyFill="1" applyBorder="1"/>
    <xf numFmtId="0" fontId="7" fillId="6" borderId="47" xfId="0" applyFont="1" applyFill="1" applyBorder="1"/>
    <xf numFmtId="0" fontId="7" fillId="11" borderId="0" xfId="0" applyFont="1" applyFill="1" applyBorder="1"/>
    <xf numFmtId="0" fontId="7" fillId="11" borderId="10" xfId="0" applyFont="1" applyFill="1" applyBorder="1"/>
    <xf numFmtId="0" fontId="7" fillId="6" borderId="1" xfId="0" applyFont="1" applyFill="1" applyBorder="1"/>
    <xf numFmtId="0" fontId="7" fillId="6" borderId="0" xfId="0" applyFont="1" applyFill="1" applyBorder="1"/>
    <xf numFmtId="0" fontId="7" fillId="6" borderId="12" xfId="0" applyFont="1" applyFill="1" applyBorder="1"/>
    <xf numFmtId="0" fontId="7" fillId="6" borderId="25" xfId="0" applyFont="1" applyFill="1" applyBorder="1"/>
    <xf numFmtId="0" fontId="7" fillId="6" borderId="23" xfId="0" applyFont="1" applyFill="1" applyBorder="1"/>
    <xf numFmtId="0" fontId="7" fillId="6" borderId="13" xfId="0" applyFont="1" applyFill="1" applyBorder="1"/>
    <xf numFmtId="0" fontId="7" fillId="0" borderId="52" xfId="0" applyFont="1" applyBorder="1"/>
    <xf numFmtId="0" fontId="7" fillId="0" borderId="110" xfId="0" applyFont="1" applyBorder="1"/>
    <xf numFmtId="0" fontId="7" fillId="2" borderId="29" xfId="0" applyFont="1" applyFill="1" applyBorder="1"/>
    <xf numFmtId="0" fontId="7" fillId="2" borderId="46" xfId="0" applyFont="1" applyFill="1" applyBorder="1"/>
    <xf numFmtId="0" fontId="7" fillId="2" borderId="47" xfId="0" applyFont="1" applyFill="1" applyBorder="1"/>
    <xf numFmtId="0" fontId="7" fillId="0" borderId="5" xfId="0" applyFont="1" applyBorder="1"/>
    <xf numFmtId="38" fontId="7" fillId="0" borderId="0" xfId="2" applyFont="1" applyBorder="1" applyAlignment="1"/>
    <xf numFmtId="0" fontId="7" fillId="2" borderId="1" xfId="0" applyFont="1" applyFill="1" applyBorder="1"/>
    <xf numFmtId="0" fontId="7" fillId="2" borderId="0" xfId="0" applyFont="1" applyFill="1" applyBorder="1"/>
    <xf numFmtId="0" fontId="7" fillId="2" borderId="12" xfId="0" applyFont="1" applyFill="1" applyBorder="1"/>
    <xf numFmtId="0" fontId="7" fillId="3" borderId="29" xfId="0" applyFont="1" applyFill="1" applyBorder="1"/>
    <xf numFmtId="0" fontId="7" fillId="3" borderId="46" xfId="0" applyFont="1" applyFill="1" applyBorder="1"/>
    <xf numFmtId="0" fontId="7" fillId="3" borderId="47" xfId="0" applyFont="1" applyFill="1" applyBorder="1"/>
    <xf numFmtId="0" fontId="7" fillId="0" borderId="26" xfId="0" applyFont="1" applyBorder="1"/>
    <xf numFmtId="0" fontId="7" fillId="0" borderId="11" xfId="0" applyFont="1" applyBorder="1"/>
    <xf numFmtId="0" fontId="7" fillId="2" borderId="25" xfId="0" applyFont="1" applyFill="1" applyBorder="1"/>
    <xf numFmtId="0" fontId="7" fillId="3" borderId="23" xfId="0" applyFont="1" applyFill="1" applyBorder="1"/>
    <xf numFmtId="0" fontId="7" fillId="3" borderId="13" xfId="0" applyFont="1" applyFill="1" applyBorder="1"/>
    <xf numFmtId="0" fontId="7" fillId="11" borderId="11" xfId="0" applyFont="1" applyFill="1" applyBorder="1"/>
    <xf numFmtId="0" fontId="7" fillId="11" borderId="84" xfId="0" applyFont="1" applyFill="1" applyBorder="1"/>
    <xf numFmtId="0" fontId="7" fillId="0" borderId="82" xfId="0" applyFont="1" applyBorder="1"/>
    <xf numFmtId="0" fontId="7" fillId="0" borderId="10" xfId="0" applyFont="1" applyBorder="1"/>
    <xf numFmtId="0" fontId="7" fillId="0" borderId="84" xfId="0" applyFont="1" applyBorder="1"/>
    <xf numFmtId="49" fontId="13" fillId="0" borderId="0" xfId="0" applyNumberFormat="1" applyFont="1" applyFill="1" applyBorder="1"/>
    <xf numFmtId="181" fontId="13" fillId="0" borderId="0" xfId="2" applyNumberFormat="1" applyFont="1" applyFill="1" applyBorder="1" applyAlignment="1">
      <alignment horizontal="right"/>
    </xf>
    <xf numFmtId="0" fontId="7" fillId="11" borderId="1" xfId="0" applyFont="1" applyFill="1" applyBorder="1"/>
    <xf numFmtId="0" fontId="7" fillId="0" borderId="0" xfId="0" applyFont="1" applyBorder="1" applyAlignment="1"/>
    <xf numFmtId="178" fontId="7" fillId="10" borderId="113" xfId="0" applyNumberFormat="1" applyFont="1" applyFill="1" applyBorder="1" applyAlignment="1">
      <alignment horizontal="center"/>
    </xf>
    <xf numFmtId="0" fontId="24" fillId="0" borderId="0" xfId="0" applyFont="1" applyBorder="1" applyAlignment="1">
      <alignment vertical="top" wrapText="1"/>
    </xf>
    <xf numFmtId="0" fontId="7" fillId="0" borderId="1" xfId="0" applyFont="1" applyFill="1" applyBorder="1" applyAlignment="1">
      <alignment horizontal="left"/>
    </xf>
    <xf numFmtId="0" fontId="7" fillId="10" borderId="2" xfId="0" applyFont="1" applyFill="1" applyBorder="1" applyAlignment="1">
      <alignment horizontal="center" vertical="center"/>
    </xf>
    <xf numFmtId="0" fontId="7" fillId="10" borderId="14" xfId="0" applyFont="1" applyFill="1" applyBorder="1" applyAlignment="1">
      <alignment horizontal="center" vertical="center"/>
    </xf>
    <xf numFmtId="49" fontId="7" fillId="0" borderId="7" xfId="0" applyNumberFormat="1" applyFont="1" applyFill="1" applyBorder="1" applyAlignment="1">
      <alignment horizontal="right"/>
    </xf>
    <xf numFmtId="49" fontId="7" fillId="0" borderId="54" xfId="0" applyNumberFormat="1" applyFont="1" applyFill="1" applyBorder="1" applyAlignment="1">
      <alignment horizontal="right"/>
    </xf>
    <xf numFmtId="49" fontId="7" fillId="0" borderId="100" xfId="0" applyNumberFormat="1" applyFont="1" applyFill="1" applyBorder="1" applyAlignment="1">
      <alignment horizontal="right"/>
    </xf>
    <xf numFmtId="49" fontId="7" fillId="0" borderId="134" xfId="0" applyNumberFormat="1" applyFont="1" applyFill="1" applyBorder="1" applyAlignment="1">
      <alignment horizontal="right"/>
    </xf>
    <xf numFmtId="49" fontId="7" fillId="0" borderId="60" xfId="0" applyNumberFormat="1" applyFont="1" applyFill="1" applyBorder="1" applyAlignment="1">
      <alignment horizontal="right"/>
    </xf>
    <xf numFmtId="49" fontId="7" fillId="0" borderId="135" xfId="0" applyNumberFormat="1" applyFont="1" applyFill="1" applyBorder="1" applyAlignment="1">
      <alignment horizontal="center"/>
    </xf>
    <xf numFmtId="49" fontId="7" fillId="0" borderId="136" xfId="0" applyNumberFormat="1" applyFont="1" applyFill="1" applyBorder="1" applyAlignment="1">
      <alignment horizontal="center"/>
    </xf>
    <xf numFmtId="49" fontId="7" fillId="14" borderId="65" xfId="0" applyNumberFormat="1" applyFont="1" applyFill="1" applyBorder="1" applyAlignment="1">
      <alignment horizontal="center"/>
    </xf>
    <xf numFmtId="49" fontId="7" fillId="0" borderId="25" xfId="0" applyNumberFormat="1" applyFont="1" applyFill="1" applyBorder="1" applyAlignment="1">
      <alignment horizontal="center" vertical="center" wrapText="1"/>
    </xf>
    <xf numFmtId="49" fontId="7" fillId="0" borderId="58" xfId="0" applyNumberFormat="1" applyFont="1" applyFill="1" applyBorder="1" applyAlignment="1">
      <alignment horizontal="right"/>
    </xf>
    <xf numFmtId="49" fontId="7" fillId="0" borderId="104" xfId="0" applyNumberFormat="1" applyFont="1" applyFill="1" applyBorder="1"/>
    <xf numFmtId="49" fontId="7" fillId="0" borderId="103" xfId="0" applyNumberFormat="1" applyFont="1" applyFill="1" applyBorder="1" applyAlignment="1">
      <alignment horizontal="right"/>
    </xf>
    <xf numFmtId="178" fontId="7" fillId="0" borderId="103" xfId="0" applyNumberFormat="1" applyFont="1" applyFill="1" applyBorder="1"/>
    <xf numFmtId="178" fontId="7" fillId="0" borderId="137" xfId="0" applyNumberFormat="1" applyFont="1" applyFill="1" applyBorder="1"/>
    <xf numFmtId="178" fontId="7" fillId="0" borderId="138" xfId="0" applyNumberFormat="1" applyFont="1" applyFill="1" applyBorder="1"/>
    <xf numFmtId="178" fontId="7" fillId="0" borderId="139" xfId="0" applyNumberFormat="1" applyFont="1" applyFill="1" applyBorder="1"/>
    <xf numFmtId="178" fontId="7" fillId="0" borderId="95" xfId="0" applyNumberFormat="1" applyFont="1" applyFill="1" applyBorder="1"/>
    <xf numFmtId="38" fontId="13" fillId="0" borderId="54" xfId="2" applyFont="1" applyFill="1" applyBorder="1" applyAlignment="1">
      <alignment horizontal="center" vertical="top"/>
    </xf>
    <xf numFmtId="38" fontId="13" fillId="0" borderId="140" xfId="2" applyFont="1" applyBorder="1" applyAlignment="1">
      <alignment horizontal="center" vertical="top"/>
    </xf>
    <xf numFmtId="38" fontId="13" fillId="0" borderId="85" xfId="2" applyFont="1" applyBorder="1" applyAlignment="1">
      <alignment horizontal="center" vertical="top"/>
    </xf>
    <xf numFmtId="38" fontId="13" fillId="0" borderId="1" xfId="2" applyFont="1" applyFill="1" applyBorder="1" applyAlignment="1">
      <alignment horizontal="center" vertical="top"/>
    </xf>
    <xf numFmtId="0" fontId="7" fillId="0" borderId="5" xfId="0" applyFont="1" applyFill="1" applyBorder="1"/>
    <xf numFmtId="182" fontId="7" fillId="10" borderId="86" xfId="2" applyNumberFormat="1" applyFont="1" applyFill="1" applyBorder="1"/>
    <xf numFmtId="182" fontId="7" fillId="10" borderId="95" xfId="2" applyNumberFormat="1" applyFont="1" applyFill="1" applyBorder="1"/>
    <xf numFmtId="0" fontId="8" fillId="9" borderId="14" xfId="0" applyFont="1" applyFill="1" applyBorder="1" applyAlignment="1">
      <alignment horizontal="left" vertical="top"/>
    </xf>
    <xf numFmtId="49" fontId="13" fillId="0" borderId="46" xfId="0" applyNumberFormat="1" applyFont="1" applyFill="1" applyBorder="1"/>
    <xf numFmtId="181" fontId="13" fillId="0" borderId="46" xfId="2" applyNumberFormat="1" applyFont="1" applyFill="1" applyBorder="1" applyAlignment="1">
      <alignment horizontal="right"/>
    </xf>
    <xf numFmtId="0" fontId="29" fillId="9" borderId="14" xfId="0" applyFont="1" applyFill="1" applyBorder="1" applyAlignment="1">
      <alignment vertical="top" wrapText="1"/>
    </xf>
    <xf numFmtId="0" fontId="8" fillId="9" borderId="14" xfId="0" applyFont="1" applyFill="1" applyBorder="1" applyAlignment="1">
      <alignment vertical="top" wrapText="1"/>
    </xf>
    <xf numFmtId="0" fontId="8" fillId="9" borderId="14" xfId="0" applyFont="1" applyFill="1" applyBorder="1" applyAlignment="1">
      <alignment vertical="top"/>
    </xf>
    <xf numFmtId="0" fontId="8" fillId="9" borderId="98" xfId="0" applyFont="1" applyFill="1" applyBorder="1" applyAlignment="1">
      <alignment vertical="top" wrapText="1"/>
    </xf>
    <xf numFmtId="179" fontId="7" fillId="0" borderId="34" xfId="2" applyNumberFormat="1" applyFont="1" applyFill="1" applyBorder="1"/>
    <xf numFmtId="179" fontId="7" fillId="0" borderId="103" xfId="2" applyNumberFormat="1" applyFont="1" applyFill="1" applyBorder="1"/>
    <xf numFmtId="179" fontId="7" fillId="0" borderId="137" xfId="2" applyNumberFormat="1" applyFont="1" applyFill="1" applyBorder="1"/>
    <xf numFmtId="179" fontId="7" fillId="0" borderId="138" xfId="2" applyNumberFormat="1" applyFont="1" applyFill="1" applyBorder="1"/>
    <xf numFmtId="179" fontId="7" fillId="0" borderId="139" xfId="2" applyNumberFormat="1" applyFont="1" applyFill="1" applyBorder="1"/>
    <xf numFmtId="179" fontId="7" fillId="0" borderId="86" xfId="2" applyNumberFormat="1" applyFont="1" applyFill="1" applyBorder="1"/>
    <xf numFmtId="179" fontId="7" fillId="4" borderId="137" xfId="2" applyNumberFormat="1" applyFont="1" applyFill="1" applyBorder="1"/>
    <xf numFmtId="179" fontId="7" fillId="0" borderId="145" xfId="2" applyNumberFormat="1" applyFont="1" applyFill="1" applyBorder="1"/>
    <xf numFmtId="179" fontId="7" fillId="4" borderId="145" xfId="2" applyNumberFormat="1" applyFont="1" applyFill="1" applyBorder="1"/>
    <xf numFmtId="179" fontId="7" fillId="0" borderId="95" xfId="2" applyNumberFormat="1" applyFont="1" applyFill="1" applyBorder="1"/>
    <xf numFmtId="179" fontId="7" fillId="0" borderId="106" xfId="2" applyNumberFormat="1" applyFont="1" applyFill="1" applyBorder="1"/>
    <xf numFmtId="178" fontId="7" fillId="4" borderId="106" xfId="0" applyNumberFormat="1" applyFont="1" applyFill="1" applyBorder="1"/>
    <xf numFmtId="178" fontId="7" fillId="4" borderId="15" xfId="0" applyNumberFormat="1" applyFont="1" applyFill="1" applyBorder="1"/>
    <xf numFmtId="178" fontId="7" fillId="4" borderId="45" xfId="0" applyNumberFormat="1" applyFont="1" applyFill="1" applyBorder="1"/>
    <xf numFmtId="178" fontId="7" fillId="4" borderId="39" xfId="0" applyNumberFormat="1" applyFont="1" applyFill="1" applyBorder="1"/>
    <xf numFmtId="49" fontId="21" fillId="10" borderId="0" xfId="1" applyNumberFormat="1" applyFont="1" applyFill="1" applyAlignment="1" applyProtection="1">
      <alignment horizontal="left"/>
    </xf>
    <xf numFmtId="49" fontId="7" fillId="0" borderId="147" xfId="0" applyNumberFormat="1" applyFont="1" applyFill="1" applyBorder="1" applyAlignment="1">
      <alignment horizontal="center"/>
    </xf>
    <xf numFmtId="49" fontId="7" fillId="0" borderId="150" xfId="0" applyNumberFormat="1" applyFont="1" applyFill="1" applyBorder="1" applyAlignment="1">
      <alignment horizontal="center"/>
    </xf>
    <xf numFmtId="49" fontId="7" fillId="0" borderId="151" xfId="0" applyNumberFormat="1" applyFont="1" applyFill="1" applyBorder="1" applyAlignment="1">
      <alignment horizontal="center"/>
    </xf>
    <xf numFmtId="178" fontId="7" fillId="10" borderId="80" xfId="0" applyNumberFormat="1" applyFont="1" applyFill="1" applyBorder="1"/>
    <xf numFmtId="0" fontId="8" fillId="9" borderId="98" xfId="0" applyFont="1" applyFill="1" applyBorder="1" applyAlignment="1">
      <alignment horizontal="left" vertical="top" wrapText="1"/>
    </xf>
    <xf numFmtId="38" fontId="14" fillId="8" borderId="8" xfId="2" applyFont="1" applyFill="1" applyBorder="1" applyAlignment="1">
      <alignment horizontal="right" vertical="center"/>
    </xf>
    <xf numFmtId="38" fontId="14" fillId="8" borderId="27" xfId="2" applyFont="1" applyFill="1" applyBorder="1" applyAlignment="1">
      <alignment horizontal="right" vertical="center"/>
    </xf>
    <xf numFmtId="38" fontId="14" fillId="8" borderId="109" xfId="2" applyFont="1" applyFill="1" applyBorder="1" applyAlignment="1">
      <alignment horizontal="right" vertical="center"/>
    </xf>
    <xf numFmtId="38" fontId="14" fillId="8" borderId="26" xfId="2" applyFont="1" applyFill="1" applyBorder="1" applyAlignment="1">
      <alignment horizontal="right" vertical="center"/>
    </xf>
    <xf numFmtId="38" fontId="14" fillId="7" borderId="119" xfId="2" applyFont="1" applyFill="1" applyBorder="1" applyAlignment="1">
      <alignment horizontal="right" vertical="center"/>
    </xf>
    <xf numFmtId="38" fontId="14" fillId="7" borderId="17" xfId="2" applyFont="1" applyFill="1" applyBorder="1" applyAlignment="1">
      <alignment horizontal="right" vertical="center"/>
    </xf>
    <xf numFmtId="0" fontId="12" fillId="8" borderId="46" xfId="0" applyFont="1" applyFill="1" applyBorder="1" applyAlignment="1">
      <alignment horizontal="center" vertical="center" wrapText="1"/>
    </xf>
    <xf numFmtId="0" fontId="12" fillId="8" borderId="11" xfId="0" applyFont="1" applyFill="1" applyBorder="1" applyAlignment="1">
      <alignment horizontal="center" vertical="center"/>
    </xf>
    <xf numFmtId="38" fontId="14" fillId="8" borderId="89" xfId="2" applyFont="1" applyFill="1" applyBorder="1" applyAlignment="1">
      <alignment horizontal="right" vertical="center"/>
    </xf>
    <xf numFmtId="38" fontId="14" fillId="8" borderId="84" xfId="2" applyFont="1" applyFill="1" applyBorder="1" applyAlignment="1">
      <alignment horizontal="right" vertical="center"/>
    </xf>
    <xf numFmtId="38" fontId="14" fillId="8" borderId="16" xfId="2" applyFont="1" applyFill="1" applyBorder="1" applyAlignment="1">
      <alignment horizontal="right" vertical="center"/>
    </xf>
    <xf numFmtId="38" fontId="14" fillId="8" borderId="30" xfId="2" applyFont="1" applyFill="1" applyBorder="1" applyAlignment="1">
      <alignment horizontal="right" vertical="center"/>
    </xf>
    <xf numFmtId="0" fontId="12" fillId="7" borderId="110" xfId="0" applyFont="1" applyFill="1" applyBorder="1" applyAlignment="1">
      <alignment horizontal="center" vertical="center" wrapText="1"/>
    </xf>
    <xf numFmtId="0" fontId="12" fillId="7" borderId="23" xfId="0" applyFont="1" applyFill="1" applyBorder="1" applyAlignment="1">
      <alignment horizontal="center" vertical="center"/>
    </xf>
    <xf numFmtId="38" fontId="14" fillId="7" borderId="82" xfId="2" applyFont="1" applyFill="1" applyBorder="1" applyAlignment="1">
      <alignment horizontal="right" vertical="center"/>
    </xf>
    <xf numFmtId="38" fontId="14" fillId="7" borderId="120" xfId="2" applyFont="1" applyFill="1" applyBorder="1" applyAlignment="1">
      <alignment horizontal="right" vertical="center"/>
    </xf>
    <xf numFmtId="38" fontId="14" fillId="7" borderId="81" xfId="2" applyFont="1" applyFill="1" applyBorder="1" applyAlignment="1">
      <alignment horizontal="right" vertical="center"/>
    </xf>
    <xf numFmtId="38" fontId="14" fillId="7" borderId="3" xfId="2" applyFont="1" applyFill="1" applyBorder="1" applyAlignment="1">
      <alignment horizontal="right" vertical="center"/>
    </xf>
    <xf numFmtId="38" fontId="14" fillId="7" borderId="52" xfId="2" applyFont="1" applyFill="1" applyBorder="1" applyAlignment="1">
      <alignment horizontal="right" vertical="center"/>
    </xf>
    <xf numFmtId="38" fontId="14" fillId="7" borderId="53" xfId="2" applyFont="1" applyFill="1" applyBorder="1" applyAlignment="1">
      <alignment horizontal="right" vertical="center"/>
    </xf>
    <xf numFmtId="0" fontId="13" fillId="0" borderId="23" xfId="0" applyFont="1" applyBorder="1" applyAlignment="1">
      <alignment horizontal="right" vertical="center"/>
    </xf>
    <xf numFmtId="0" fontId="18" fillId="12" borderId="121" xfId="0" applyFont="1" applyFill="1" applyBorder="1" applyAlignment="1">
      <alignment horizontal="center"/>
    </xf>
    <xf numFmtId="0" fontId="18" fillId="12" borderId="122" xfId="0" applyFont="1" applyFill="1" applyBorder="1" applyAlignment="1">
      <alignment horizontal="center"/>
    </xf>
    <xf numFmtId="0" fontId="18" fillId="12" borderId="123" xfId="0" applyFont="1" applyFill="1" applyBorder="1" applyAlignment="1">
      <alignment horizontal="center"/>
    </xf>
    <xf numFmtId="0" fontId="18" fillId="12" borderId="124" xfId="0" applyFont="1" applyFill="1" applyBorder="1" applyAlignment="1">
      <alignment horizontal="center"/>
    </xf>
    <xf numFmtId="0" fontId="18" fillId="12" borderId="125" xfId="0" applyFont="1" applyFill="1" applyBorder="1" applyAlignment="1">
      <alignment horizontal="center"/>
    </xf>
    <xf numFmtId="0" fontId="18" fillId="12" borderId="126" xfId="0" applyFont="1" applyFill="1" applyBorder="1" applyAlignment="1">
      <alignment horizontal="center"/>
    </xf>
    <xf numFmtId="0" fontId="12" fillId="12" borderId="89" xfId="0" applyFont="1" applyFill="1" applyBorder="1" applyAlignment="1">
      <alignment horizontal="center" vertical="center"/>
    </xf>
    <xf numFmtId="0" fontId="12" fillId="12" borderId="120" xfId="0" applyFont="1" applyFill="1" applyBorder="1" applyAlignment="1">
      <alignment horizontal="center" vertical="center"/>
    </xf>
    <xf numFmtId="0" fontId="12" fillId="12" borderId="8" xfId="0" applyFont="1" applyFill="1" applyBorder="1" applyAlignment="1">
      <alignment horizontal="center" vertical="center" wrapText="1"/>
    </xf>
    <xf numFmtId="0" fontId="12" fillId="12" borderId="3" xfId="0" applyFont="1" applyFill="1" applyBorder="1" applyAlignment="1">
      <alignment horizontal="center" vertical="center"/>
    </xf>
    <xf numFmtId="0" fontId="12" fillId="12" borderId="109" xfId="0" applyFont="1" applyFill="1" applyBorder="1" applyAlignment="1">
      <alignment horizontal="center" vertical="center" wrapText="1"/>
    </xf>
    <xf numFmtId="0" fontId="12" fillId="12" borderId="53" xfId="0" applyFont="1" applyFill="1" applyBorder="1" applyAlignment="1">
      <alignment horizontal="center" vertical="center"/>
    </xf>
    <xf numFmtId="0" fontId="12" fillId="12" borderId="16" xfId="0" applyFont="1" applyFill="1" applyBorder="1" applyAlignment="1">
      <alignment horizontal="center" vertical="center" wrapText="1"/>
    </xf>
    <xf numFmtId="0" fontId="12" fillId="12" borderId="17" xfId="0" applyFont="1" applyFill="1" applyBorder="1" applyAlignment="1">
      <alignment horizontal="center" vertical="center"/>
    </xf>
    <xf numFmtId="0" fontId="20" fillId="0" borderId="0" xfId="0" applyFont="1" applyFill="1" applyBorder="1" applyAlignment="1">
      <alignment horizontal="left" vertical="top" wrapText="1"/>
    </xf>
    <xf numFmtId="0" fontId="20" fillId="0" borderId="0" xfId="0" applyFont="1" applyFill="1" applyBorder="1" applyAlignment="1">
      <alignment horizontal="justify" vertical="top"/>
    </xf>
    <xf numFmtId="0" fontId="13" fillId="0" borderId="0" xfId="0" applyFont="1" applyBorder="1" applyAlignment="1">
      <alignment horizontal="right"/>
    </xf>
    <xf numFmtId="0" fontId="20" fillId="0" borderId="46" xfId="0" applyFont="1" applyBorder="1" applyAlignment="1">
      <alignment horizontal="justify" vertical="top" wrapText="1"/>
    </xf>
    <xf numFmtId="0" fontId="20" fillId="0" borderId="0" xfId="0" applyFont="1" applyAlignment="1">
      <alignment horizontal="justify" vertical="top" wrapText="1"/>
    </xf>
    <xf numFmtId="38" fontId="14" fillId="2" borderId="82" xfId="2" applyFont="1" applyFill="1" applyBorder="1" applyAlignment="1">
      <alignment horizontal="right" vertical="center"/>
    </xf>
    <xf numFmtId="38" fontId="14" fillId="2" borderId="84" xfId="2" applyFont="1" applyFill="1" applyBorder="1" applyAlignment="1">
      <alignment horizontal="right" vertical="center"/>
    </xf>
    <xf numFmtId="38" fontId="14" fillId="2" borderId="81" xfId="2" applyFont="1" applyFill="1" applyBorder="1" applyAlignment="1">
      <alignment horizontal="right" vertical="center"/>
    </xf>
    <xf numFmtId="38" fontId="14" fillId="2" borderId="27" xfId="2" applyFont="1" applyFill="1" applyBorder="1" applyAlignment="1">
      <alignment horizontal="right" vertical="center"/>
    </xf>
    <xf numFmtId="38" fontId="14" fillId="2" borderId="119" xfId="2" applyFont="1" applyFill="1" applyBorder="1" applyAlignment="1">
      <alignment horizontal="right" vertical="center"/>
    </xf>
    <xf numFmtId="38" fontId="14" fillId="2" borderId="30" xfId="2" applyFont="1" applyFill="1" applyBorder="1" applyAlignment="1">
      <alignment horizontal="right" vertical="center"/>
    </xf>
    <xf numFmtId="0" fontId="12" fillId="2" borderId="110"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0" borderId="46" xfId="0" applyFont="1" applyBorder="1" applyAlignment="1">
      <alignment horizontal="left" vertical="center"/>
    </xf>
    <xf numFmtId="0" fontId="9" fillId="0" borderId="0" xfId="0" applyFont="1" applyBorder="1" applyAlignment="1">
      <alignment horizontal="left" vertical="center"/>
    </xf>
    <xf numFmtId="0" fontId="12" fillId="6" borderId="0" xfId="0" applyFont="1" applyFill="1" applyBorder="1" applyAlignment="1">
      <alignment horizontal="center" vertical="center" wrapText="1"/>
    </xf>
    <xf numFmtId="0" fontId="12" fillId="6" borderId="11" xfId="0" applyFont="1" applyFill="1" applyBorder="1" applyAlignment="1">
      <alignment horizontal="center" vertical="center"/>
    </xf>
    <xf numFmtId="0" fontId="20" fillId="0" borderId="46" xfId="0" applyFont="1" applyFill="1" applyBorder="1" applyAlignment="1">
      <alignment horizontal="left" vertical="top"/>
    </xf>
    <xf numFmtId="38" fontId="14" fillId="6" borderId="10" xfId="2" applyFont="1" applyFill="1" applyBorder="1" applyAlignment="1">
      <alignment horizontal="right" vertical="center"/>
    </xf>
    <xf numFmtId="38" fontId="14" fillId="6" borderId="84" xfId="2" applyFont="1" applyFill="1" applyBorder="1" applyAlignment="1">
      <alignment horizontal="right" vertical="center"/>
    </xf>
    <xf numFmtId="38" fontId="14" fillId="6" borderId="2" xfId="2" applyFont="1" applyFill="1" applyBorder="1" applyAlignment="1">
      <alignment horizontal="right" vertical="center"/>
    </xf>
    <xf numFmtId="38" fontId="14" fillId="6" borderId="27" xfId="2" applyFont="1" applyFill="1" applyBorder="1" applyAlignment="1">
      <alignment horizontal="right" vertical="center"/>
    </xf>
    <xf numFmtId="38" fontId="14" fillId="6" borderId="5" xfId="2" applyFont="1" applyFill="1" applyBorder="1" applyAlignment="1">
      <alignment horizontal="right" vertical="center"/>
    </xf>
    <xf numFmtId="38" fontId="14" fillId="6" borderId="26" xfId="2" applyFont="1" applyFill="1" applyBorder="1" applyAlignment="1">
      <alignment horizontal="right" vertical="center"/>
    </xf>
    <xf numFmtId="38" fontId="14" fillId="3" borderId="81" xfId="2" applyFont="1" applyFill="1" applyBorder="1" applyAlignment="1">
      <alignment horizontal="right" vertical="center"/>
    </xf>
    <xf numFmtId="38" fontId="14" fillId="3" borderId="3" xfId="2" applyFont="1" applyFill="1" applyBorder="1" applyAlignment="1">
      <alignment horizontal="right" vertical="center"/>
    </xf>
    <xf numFmtId="38" fontId="14" fillId="6" borderId="15" xfId="2" applyFont="1" applyFill="1" applyBorder="1" applyAlignment="1">
      <alignment horizontal="right" vertical="center"/>
    </xf>
    <xf numFmtId="38" fontId="14" fillId="6" borderId="30" xfId="2" applyFont="1" applyFill="1" applyBorder="1" applyAlignment="1">
      <alignment horizontal="right" vertical="center"/>
    </xf>
    <xf numFmtId="38" fontId="14" fillId="2" borderId="52" xfId="2" applyFont="1" applyFill="1" applyBorder="1" applyAlignment="1">
      <alignment horizontal="right" vertical="center"/>
    </xf>
    <xf numFmtId="38" fontId="14" fillId="2" borderId="26" xfId="2" applyFont="1" applyFill="1" applyBorder="1" applyAlignment="1">
      <alignment horizontal="right" vertical="center"/>
    </xf>
    <xf numFmtId="38" fontId="14" fillId="3" borderId="119" xfId="2" applyFont="1" applyFill="1" applyBorder="1" applyAlignment="1">
      <alignment horizontal="right" vertical="center"/>
    </xf>
    <xf numFmtId="38" fontId="14" fillId="3" borderId="17" xfId="2" applyFont="1" applyFill="1" applyBorder="1" applyAlignment="1">
      <alignment horizontal="right" vertical="center"/>
    </xf>
    <xf numFmtId="0" fontId="33" fillId="0" borderId="0" xfId="0" applyFont="1" applyBorder="1" applyAlignment="1">
      <alignment horizontal="justify" vertical="top" wrapText="1"/>
    </xf>
    <xf numFmtId="0" fontId="13" fillId="0" borderId="29" xfId="0" applyFont="1" applyBorder="1" applyAlignment="1">
      <alignment horizontal="center" vertical="center"/>
    </xf>
    <xf numFmtId="0" fontId="13" fillId="0" borderId="47"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3" fillId="0" borderId="25" xfId="0" applyFont="1" applyBorder="1" applyAlignment="1">
      <alignment horizontal="center" vertical="center"/>
    </xf>
    <xf numFmtId="0" fontId="13" fillId="0" borderId="13" xfId="0" applyFont="1" applyBorder="1" applyAlignment="1">
      <alignment horizontal="center" vertical="center"/>
    </xf>
    <xf numFmtId="177" fontId="14" fillId="11" borderId="16" xfId="0" applyNumberFormat="1" applyFont="1" applyFill="1" applyBorder="1" applyAlignment="1">
      <alignment horizontal="right" vertical="center"/>
    </xf>
    <xf numFmtId="177" fontId="14" fillId="11" borderId="17" xfId="0" applyNumberFormat="1" applyFont="1" applyFill="1" applyBorder="1" applyAlignment="1">
      <alignment horizontal="right" vertical="center"/>
    </xf>
    <xf numFmtId="0" fontId="20" fillId="0" borderId="0" xfId="0" applyFont="1" applyFill="1" applyBorder="1" applyAlignment="1">
      <alignment horizontal="left" vertical="top"/>
    </xf>
    <xf numFmtId="0" fontId="12" fillId="3" borderId="52" xfId="0" applyFont="1" applyFill="1" applyBorder="1" applyAlignment="1">
      <alignment horizontal="center" vertical="center" wrapText="1"/>
    </xf>
    <xf numFmtId="0" fontId="12" fillId="3" borderId="53" xfId="0" applyFont="1" applyFill="1" applyBorder="1" applyAlignment="1">
      <alignment horizontal="center" vertical="center"/>
    </xf>
    <xf numFmtId="0" fontId="12" fillId="11" borderId="29" xfId="0" applyFont="1" applyFill="1" applyBorder="1" applyAlignment="1">
      <alignment horizontal="center" vertical="center" wrapText="1"/>
    </xf>
    <xf numFmtId="0" fontId="12" fillId="11" borderId="46" xfId="0" applyFont="1" applyFill="1" applyBorder="1" applyAlignment="1">
      <alignment horizontal="center" vertical="center" wrapText="1"/>
    </xf>
    <xf numFmtId="0" fontId="12" fillId="11" borderId="47" xfId="0" applyFont="1" applyFill="1" applyBorder="1" applyAlignment="1">
      <alignment horizontal="center" vertical="center" wrapText="1"/>
    </xf>
    <xf numFmtId="0" fontId="12" fillId="11" borderId="25" xfId="0" applyFont="1" applyFill="1" applyBorder="1" applyAlignment="1">
      <alignment horizontal="center" vertical="center" wrapText="1"/>
    </xf>
    <xf numFmtId="0" fontId="12" fillId="11" borderId="23" xfId="0" applyFont="1" applyFill="1" applyBorder="1" applyAlignment="1">
      <alignment horizontal="center" vertical="center" wrapText="1"/>
    </xf>
    <xf numFmtId="0" fontId="12" fillId="11" borderId="13" xfId="0" applyFont="1" applyFill="1" applyBorder="1" applyAlignment="1">
      <alignment horizontal="center" vertical="center" wrapText="1"/>
    </xf>
    <xf numFmtId="38" fontId="14" fillId="3" borderId="52" xfId="2" applyFont="1" applyFill="1" applyBorder="1" applyAlignment="1">
      <alignment horizontal="right" vertical="center"/>
    </xf>
    <xf numFmtId="38" fontId="14" fillId="3" borderId="53" xfId="2" applyFont="1" applyFill="1" applyBorder="1" applyAlignment="1">
      <alignment horizontal="right" vertical="center"/>
    </xf>
    <xf numFmtId="38" fontId="14" fillId="3" borderId="82" xfId="2" applyFont="1" applyFill="1" applyBorder="1" applyAlignment="1">
      <alignment horizontal="right" vertical="center"/>
    </xf>
    <xf numFmtId="38" fontId="14" fillId="3" borderId="120" xfId="2" applyFont="1" applyFill="1" applyBorder="1" applyAlignment="1">
      <alignment horizontal="right" vertical="center"/>
    </xf>
    <xf numFmtId="0" fontId="12" fillId="11" borderId="52" xfId="0" applyFont="1" applyFill="1" applyBorder="1" applyAlignment="1">
      <alignment horizontal="center" vertical="center" textRotation="255"/>
    </xf>
    <xf numFmtId="0" fontId="12" fillId="11" borderId="110" xfId="0" applyFont="1" applyFill="1" applyBorder="1" applyAlignment="1">
      <alignment horizontal="center" vertical="center" textRotation="255"/>
    </xf>
    <xf numFmtId="0" fontId="12" fillId="11" borderId="5" xfId="0" applyFont="1" applyFill="1" applyBorder="1" applyAlignment="1">
      <alignment horizontal="center" vertical="center" textRotation="255"/>
    </xf>
    <xf numFmtId="0" fontId="12" fillId="11" borderId="0" xfId="0" applyFont="1" applyFill="1" applyBorder="1" applyAlignment="1">
      <alignment horizontal="center" vertical="center" textRotation="255"/>
    </xf>
    <xf numFmtId="0" fontId="12" fillId="11" borderId="26" xfId="0" applyFont="1" applyFill="1" applyBorder="1" applyAlignment="1">
      <alignment horizontal="center" vertical="center" textRotation="255"/>
    </xf>
    <xf numFmtId="0" fontId="12" fillId="11" borderId="11" xfId="0" applyFont="1" applyFill="1" applyBorder="1" applyAlignment="1">
      <alignment horizontal="center" vertical="center" textRotation="255"/>
    </xf>
    <xf numFmtId="38" fontId="8" fillId="0" borderId="0" xfId="2" applyFont="1" applyBorder="1" applyAlignment="1">
      <alignment horizontal="right"/>
    </xf>
    <xf numFmtId="38" fontId="8" fillId="3" borderId="25" xfId="2" applyFont="1" applyFill="1" applyBorder="1" applyAlignment="1">
      <alignment horizontal="right"/>
    </xf>
    <xf numFmtId="38" fontId="8" fillId="3" borderId="23" xfId="2" applyFont="1" applyFill="1" applyBorder="1" applyAlignment="1">
      <alignment horizontal="right"/>
    </xf>
    <xf numFmtId="38" fontId="8" fillId="2" borderId="23" xfId="0" applyNumberFormat="1" applyFont="1" applyFill="1" applyBorder="1" applyAlignment="1">
      <alignment horizontal="right"/>
    </xf>
    <xf numFmtId="38" fontId="8" fillId="3" borderId="25" xfId="0" applyNumberFormat="1" applyFont="1" applyFill="1" applyBorder="1" applyAlignment="1">
      <alignment horizontal="right"/>
    </xf>
    <xf numFmtId="38" fontId="8" fillId="3" borderId="23" xfId="0" applyNumberFormat="1" applyFont="1" applyFill="1" applyBorder="1" applyAlignment="1">
      <alignment horizontal="right"/>
    </xf>
    <xf numFmtId="38" fontId="8" fillId="6" borderId="0" xfId="2" applyFont="1" applyFill="1" applyBorder="1" applyAlignment="1">
      <alignment horizontal="right"/>
    </xf>
    <xf numFmtId="38" fontId="8" fillId="2" borderId="23" xfId="2" applyFont="1" applyFill="1" applyBorder="1" applyAlignment="1">
      <alignment horizontal="right"/>
    </xf>
    <xf numFmtId="38" fontId="12" fillId="8" borderId="23" xfId="0" applyNumberFormat="1" applyFont="1" applyFill="1" applyBorder="1" applyAlignment="1">
      <alignment horizontal="right"/>
    </xf>
    <xf numFmtId="0" fontId="12" fillId="8" borderId="23" xfId="0" applyFont="1" applyFill="1" applyBorder="1" applyAlignment="1">
      <alignment horizontal="right"/>
    </xf>
    <xf numFmtId="38" fontId="12" fillId="7" borderId="25" xfId="0" applyNumberFormat="1" applyFont="1" applyFill="1" applyBorder="1" applyAlignment="1">
      <alignment horizontal="right"/>
    </xf>
    <xf numFmtId="0" fontId="12" fillId="7" borderId="23" xfId="0" applyFont="1" applyFill="1" applyBorder="1" applyAlignment="1">
      <alignment horizontal="right"/>
    </xf>
    <xf numFmtId="178" fontId="7" fillId="10" borderId="61" xfId="0" applyNumberFormat="1" applyFont="1" applyFill="1" applyBorder="1" applyAlignment="1">
      <alignment horizontal="left" vertical="top" wrapText="1"/>
    </xf>
    <xf numFmtId="178" fontId="7" fillId="10" borderId="14" xfId="0" applyNumberFormat="1" applyFont="1" applyFill="1" applyBorder="1" applyAlignment="1">
      <alignment horizontal="left" vertical="top" wrapText="1"/>
    </xf>
    <xf numFmtId="178" fontId="7" fillId="10" borderId="7" xfId="0" applyNumberFormat="1" applyFont="1" applyFill="1" applyBorder="1" applyAlignment="1">
      <alignment horizontal="left" vertical="top" wrapText="1"/>
    </xf>
    <xf numFmtId="178" fontId="7" fillId="10" borderId="54" xfId="0" applyNumberFormat="1" applyFont="1" applyFill="1" applyBorder="1" applyAlignment="1">
      <alignment horizontal="left" vertical="top" wrapText="1"/>
    </xf>
    <xf numFmtId="182" fontId="7" fillId="10" borderId="8" xfId="2" applyNumberFormat="1" applyFont="1" applyFill="1" applyBorder="1" applyAlignment="1">
      <alignment horizontal="right" vertical="center"/>
    </xf>
    <xf numFmtId="182" fontId="7" fillId="10" borderId="2" xfId="2" applyNumberFormat="1" applyFont="1" applyFill="1" applyBorder="1" applyAlignment="1">
      <alignment horizontal="right" vertical="center"/>
    </xf>
    <xf numFmtId="182" fontId="7" fillId="10" borderId="3" xfId="2" applyNumberFormat="1" applyFont="1" applyFill="1" applyBorder="1" applyAlignment="1">
      <alignment horizontal="right" vertical="center"/>
    </xf>
    <xf numFmtId="38" fontId="7" fillId="0" borderId="8" xfId="2" applyNumberFormat="1" applyFont="1" applyBorder="1" applyAlignment="1">
      <alignment horizontal="right" vertical="center"/>
    </xf>
    <xf numFmtId="38" fontId="7" fillId="0" borderId="2" xfId="2" applyNumberFormat="1" applyFont="1" applyBorder="1" applyAlignment="1">
      <alignment horizontal="right" vertical="center"/>
    </xf>
    <xf numFmtId="38" fontId="7" fillId="0" borderId="3" xfId="2" applyNumberFormat="1" applyFont="1" applyBorder="1" applyAlignment="1">
      <alignment horizontal="right" vertical="center"/>
    </xf>
    <xf numFmtId="0" fontId="9" fillId="0" borderId="0" xfId="0" applyFont="1" applyAlignment="1">
      <alignment horizontal="left" vertical="center"/>
    </xf>
    <xf numFmtId="0" fontId="7" fillId="0" borderId="29" xfId="0" applyFont="1" applyBorder="1" applyAlignment="1">
      <alignment horizontal="left" vertical="center" wrapText="1"/>
    </xf>
    <xf numFmtId="0" fontId="7" fillId="0" borderId="47"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7" fillId="0" borderId="25" xfId="0" applyFont="1" applyBorder="1" applyAlignment="1">
      <alignment horizontal="left" vertical="center" wrapText="1"/>
    </xf>
    <xf numFmtId="0" fontId="7" fillId="0" borderId="13" xfId="0" applyFont="1" applyBorder="1" applyAlignment="1">
      <alignment horizontal="left" vertical="center" wrapText="1"/>
    </xf>
    <xf numFmtId="180" fontId="8" fillId="11" borderId="64" xfId="2" applyNumberFormat="1" applyFont="1" applyFill="1" applyBorder="1" applyAlignment="1">
      <alignment horizontal="center"/>
    </xf>
    <xf numFmtId="180" fontId="8" fillId="11" borderId="65" xfId="2" applyNumberFormat="1" applyFont="1" applyFill="1" applyBorder="1" applyAlignment="1">
      <alignment horizontal="center"/>
    </xf>
    <xf numFmtId="180" fontId="8" fillId="11" borderId="118" xfId="2" applyNumberFormat="1" applyFont="1" applyFill="1" applyBorder="1" applyAlignment="1">
      <alignment horizontal="center"/>
    </xf>
    <xf numFmtId="180" fontId="7" fillId="2" borderId="81" xfId="2" applyNumberFormat="1" applyFont="1" applyFill="1" applyBorder="1" applyAlignment="1">
      <alignment horizontal="center" vertical="top" wrapText="1"/>
    </xf>
    <xf numFmtId="180" fontId="7" fillId="2" borderId="2" xfId="2" applyNumberFormat="1" applyFont="1" applyFill="1" applyBorder="1" applyAlignment="1">
      <alignment horizontal="center" vertical="top" wrapText="1"/>
    </xf>
    <xf numFmtId="180" fontId="7" fillId="2" borderId="2" xfId="2" applyNumberFormat="1" applyFont="1" applyFill="1" applyBorder="1" applyAlignment="1">
      <alignment horizontal="center" vertical="top"/>
    </xf>
    <xf numFmtId="0" fontId="7" fillId="10" borderId="81"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7" fillId="10" borderId="81" xfId="0" applyFont="1" applyFill="1" applyBorder="1" applyAlignment="1">
      <alignment horizontal="center" vertical="top" wrapText="1"/>
    </xf>
    <xf numFmtId="0" fontId="7" fillId="10" borderId="2" xfId="0" applyFont="1" applyFill="1" applyBorder="1" applyAlignment="1">
      <alignment horizontal="center" vertical="top" wrapText="1"/>
    </xf>
    <xf numFmtId="180" fontId="7" fillId="0" borderId="54" xfId="2" applyNumberFormat="1" applyFont="1" applyBorder="1" applyAlignment="1">
      <alignment horizontal="justify" vertical="top" wrapText="1"/>
    </xf>
    <xf numFmtId="180" fontId="7" fillId="0" borderId="55" xfId="2" applyNumberFormat="1" applyFont="1" applyBorder="1" applyAlignment="1">
      <alignment horizontal="justify" vertical="top" wrapText="1"/>
    </xf>
    <xf numFmtId="180" fontId="7" fillId="6" borderId="99" xfId="2" applyNumberFormat="1" applyFont="1" applyFill="1" applyBorder="1" applyAlignment="1">
      <alignment horizontal="center" vertical="top" wrapText="1"/>
    </xf>
    <xf numFmtId="180" fontId="7" fillId="6" borderId="54" xfId="2" applyNumberFormat="1" applyFont="1" applyFill="1" applyBorder="1" applyAlignment="1">
      <alignment horizontal="center" vertical="top" wrapText="1"/>
    </xf>
    <xf numFmtId="180" fontId="7" fillId="6" borderId="54" xfId="2" applyNumberFormat="1" applyFont="1" applyFill="1" applyBorder="1" applyAlignment="1">
      <alignment horizontal="center" vertical="top"/>
    </xf>
    <xf numFmtId="180" fontId="7" fillId="0" borderId="54" xfId="2" applyNumberFormat="1" applyFont="1" applyBorder="1" applyAlignment="1">
      <alignment horizontal="center" vertical="top" wrapText="1"/>
    </xf>
    <xf numFmtId="180" fontId="7" fillId="0" borderId="54" xfId="2" applyNumberFormat="1" applyFont="1" applyBorder="1" applyAlignment="1">
      <alignment horizontal="center" vertical="top"/>
    </xf>
    <xf numFmtId="180" fontId="7" fillId="2" borderId="82" xfId="2" applyNumberFormat="1" applyFont="1" applyFill="1" applyBorder="1" applyAlignment="1">
      <alignment horizontal="center" vertical="top" wrapText="1"/>
    </xf>
    <xf numFmtId="180" fontId="7" fillId="2" borderId="10" xfId="2" applyNumberFormat="1" applyFont="1" applyFill="1" applyBorder="1" applyAlignment="1">
      <alignment horizontal="center" vertical="top" wrapText="1"/>
    </xf>
    <xf numFmtId="180" fontId="7" fillId="2" borderId="10" xfId="2" applyNumberFormat="1" applyFont="1" applyFill="1" applyBorder="1" applyAlignment="1">
      <alignment horizontal="center" vertical="top"/>
    </xf>
    <xf numFmtId="180" fontId="7" fillId="3" borderId="57" xfId="2" applyNumberFormat="1" applyFont="1" applyFill="1" applyBorder="1" applyAlignment="1">
      <alignment horizontal="center" vertical="top" wrapText="1"/>
    </xf>
    <xf numFmtId="180" fontId="7" fillId="3" borderId="12" xfId="2" applyNumberFormat="1" applyFont="1" applyFill="1" applyBorder="1" applyAlignment="1">
      <alignment horizontal="center" vertical="top" wrapText="1"/>
    </xf>
    <xf numFmtId="180" fontId="7" fillId="3" borderId="12" xfId="2" applyNumberFormat="1" applyFont="1" applyFill="1" applyBorder="1" applyAlignment="1">
      <alignment horizontal="center" vertical="top"/>
    </xf>
    <xf numFmtId="49" fontId="7" fillId="10" borderId="1" xfId="0" applyNumberFormat="1" applyFont="1" applyFill="1" applyBorder="1" applyAlignment="1">
      <alignment horizontal="center" vertical="center" wrapText="1"/>
    </xf>
    <xf numFmtId="49" fontId="7" fillId="10" borderId="25" xfId="0" applyNumberFormat="1" applyFont="1" applyFill="1" applyBorder="1" applyAlignment="1">
      <alignment horizontal="center" vertical="center" wrapText="1"/>
    </xf>
    <xf numFmtId="0" fontId="7" fillId="10" borderId="1" xfId="0" applyFont="1" applyFill="1" applyBorder="1" applyAlignment="1">
      <alignment horizontal="center" vertical="top" wrapText="1"/>
    </xf>
    <xf numFmtId="0" fontId="7" fillId="10" borderId="1" xfId="0" applyFont="1" applyFill="1" applyBorder="1" applyAlignment="1">
      <alignment horizontal="center" vertical="top"/>
    </xf>
    <xf numFmtId="180" fontId="7" fillId="0" borderId="2" xfId="2" applyNumberFormat="1" applyFont="1" applyBorder="1" applyAlignment="1">
      <alignment horizontal="center" vertical="top" wrapText="1"/>
    </xf>
    <xf numFmtId="0" fontId="7" fillId="10" borderId="5" xfId="0" applyFont="1" applyFill="1" applyBorder="1" applyAlignment="1">
      <alignment horizontal="center" vertical="top" wrapText="1"/>
    </xf>
    <xf numFmtId="0" fontId="7" fillId="10" borderId="5" xfId="0" applyFont="1" applyFill="1" applyBorder="1" applyAlignment="1">
      <alignment horizontal="center" vertical="top"/>
    </xf>
    <xf numFmtId="180" fontId="7" fillId="0" borderId="5" xfId="2" applyNumberFormat="1" applyFont="1" applyBorder="1" applyAlignment="1">
      <alignment horizontal="center" vertical="top" wrapText="1"/>
    </xf>
    <xf numFmtId="180" fontId="7" fillId="0" borderId="5" xfId="2" applyNumberFormat="1" applyFont="1" applyBorder="1" applyAlignment="1">
      <alignment horizontal="center" vertical="top"/>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10" borderId="2" xfId="0" applyFont="1" applyFill="1" applyBorder="1" applyAlignment="1">
      <alignment horizontal="center" vertical="top"/>
    </xf>
    <xf numFmtId="180" fontId="7" fillId="0" borderId="2" xfId="2" applyNumberFormat="1" applyFont="1" applyFill="1" applyBorder="1" applyAlignment="1">
      <alignment horizontal="center" vertical="top" wrapText="1"/>
    </xf>
    <xf numFmtId="180" fontId="7" fillId="0" borderId="2" xfId="2" applyNumberFormat="1" applyFont="1" applyFill="1" applyBorder="1" applyAlignment="1">
      <alignment horizontal="center" vertical="top"/>
    </xf>
    <xf numFmtId="180" fontId="7" fillId="3" borderId="98" xfId="2" applyNumberFormat="1" applyFont="1" applyFill="1" applyBorder="1" applyAlignment="1">
      <alignment horizontal="center" vertical="top" wrapText="1"/>
    </xf>
    <xf numFmtId="180" fontId="7" fillId="3" borderId="14" xfId="2" applyNumberFormat="1" applyFont="1" applyFill="1" applyBorder="1" applyAlignment="1">
      <alignment horizontal="center" vertical="top" wrapText="1"/>
    </xf>
    <xf numFmtId="180" fontId="7" fillId="3" borderId="14" xfId="2" applyNumberFormat="1" applyFont="1" applyFill="1" applyBorder="1" applyAlignment="1">
      <alignment horizontal="center" vertical="top"/>
    </xf>
    <xf numFmtId="49" fontId="7" fillId="10" borderId="14" xfId="0" applyNumberFormat="1" applyFont="1" applyFill="1" applyBorder="1" applyAlignment="1">
      <alignment horizontal="center" vertical="center" wrapText="1"/>
    </xf>
    <xf numFmtId="49" fontId="7" fillId="10" borderId="56" xfId="0" applyNumberFormat="1" applyFont="1" applyFill="1" applyBorder="1" applyAlignment="1">
      <alignment horizontal="center" vertical="center" wrapText="1"/>
    </xf>
    <xf numFmtId="180" fontId="7" fillId="0" borderId="2" xfId="2" applyNumberFormat="1" applyFont="1" applyBorder="1" applyAlignment="1">
      <alignment horizontal="center" vertical="top"/>
    </xf>
    <xf numFmtId="0" fontId="8" fillId="11" borderId="46" xfId="0" applyFont="1" applyFill="1" applyBorder="1" applyAlignment="1">
      <alignment horizontal="center"/>
    </xf>
    <xf numFmtId="0" fontId="8" fillId="11" borderId="47" xfId="0" applyFont="1" applyFill="1" applyBorder="1" applyAlignment="1">
      <alignment horizontal="center"/>
    </xf>
    <xf numFmtId="0" fontId="7" fillId="8" borderId="10" xfId="0" applyFont="1" applyFill="1" applyBorder="1" applyAlignment="1">
      <alignment horizontal="left" vertical="top" wrapText="1"/>
    </xf>
    <xf numFmtId="0" fontId="7" fillId="8" borderId="120" xfId="0" applyFont="1" applyFill="1" applyBorder="1" applyAlignment="1">
      <alignment horizontal="left" vertical="top" wrapText="1"/>
    </xf>
    <xf numFmtId="0" fontId="7" fillId="7" borderId="14" xfId="0" applyFont="1" applyFill="1" applyBorder="1" applyAlignment="1">
      <alignment horizontal="left" vertical="top" wrapText="1"/>
    </xf>
    <xf numFmtId="0" fontId="7" fillId="7" borderId="56"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53" xfId="0" applyFont="1" applyFill="1" applyBorder="1" applyAlignment="1">
      <alignment horizontal="left" vertical="top" wrapText="1"/>
    </xf>
    <xf numFmtId="0" fontId="7" fillId="8" borderId="54" xfId="0" applyFont="1" applyFill="1" applyBorder="1" applyAlignment="1">
      <alignment horizontal="left" vertical="top" wrapText="1"/>
    </xf>
    <xf numFmtId="0" fontId="7" fillId="8" borderId="55" xfId="0" applyFont="1" applyFill="1" applyBorder="1" applyAlignment="1">
      <alignment horizontal="left" vertical="top" wrapText="1"/>
    </xf>
    <xf numFmtId="180" fontId="7" fillId="0" borderId="23" xfId="2" applyNumberFormat="1" applyFont="1" applyBorder="1" applyAlignment="1">
      <alignment horizontal="right"/>
    </xf>
    <xf numFmtId="0" fontId="7" fillId="0" borderId="0" xfId="0" applyFont="1" applyAlignment="1">
      <alignment horizontal="right"/>
    </xf>
    <xf numFmtId="0" fontId="8" fillId="11" borderId="64" xfId="0" applyFont="1" applyFill="1" applyBorder="1" applyAlignment="1">
      <alignment horizontal="center"/>
    </xf>
    <xf numFmtId="0" fontId="8" fillId="11" borderId="65" xfId="0" applyFont="1" applyFill="1" applyBorder="1" applyAlignment="1">
      <alignment horizontal="center"/>
    </xf>
    <xf numFmtId="0" fontId="8" fillId="11" borderId="29" xfId="0" applyFont="1" applyFill="1" applyBorder="1" applyAlignment="1">
      <alignment horizontal="center"/>
    </xf>
    <xf numFmtId="0" fontId="8" fillId="11" borderId="118" xfId="0" applyFont="1" applyFill="1" applyBorder="1" applyAlignment="1">
      <alignment horizontal="center"/>
    </xf>
    <xf numFmtId="49" fontId="7" fillId="10" borderId="110" xfId="0" applyNumberFormat="1" applyFont="1" applyFill="1" applyBorder="1" applyAlignment="1">
      <alignment horizontal="center" vertical="center" wrapText="1"/>
    </xf>
    <xf numFmtId="49" fontId="7" fillId="10" borderId="0" xfId="0" applyNumberFormat="1"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49" fontId="7" fillId="10" borderId="127" xfId="0" applyNumberFormat="1" applyFont="1" applyFill="1" applyBorder="1" applyAlignment="1">
      <alignment horizontal="center" vertical="center" wrapText="1"/>
    </xf>
    <xf numFmtId="49" fontId="7" fillId="10" borderId="69" xfId="0" applyNumberFormat="1" applyFont="1" applyFill="1" applyBorder="1" applyAlignment="1">
      <alignment horizontal="center" vertical="center" wrapText="1"/>
    </xf>
    <xf numFmtId="49" fontId="7" fillId="10" borderId="62" xfId="0" applyNumberFormat="1" applyFont="1" applyFill="1" applyBorder="1" applyAlignment="1">
      <alignment horizontal="center" vertical="center" wrapText="1"/>
    </xf>
    <xf numFmtId="49" fontId="7" fillId="10" borderId="57" xfId="0" applyNumberFormat="1" applyFont="1" applyFill="1" applyBorder="1" applyAlignment="1">
      <alignment horizontal="center" vertical="center" wrapText="1"/>
    </xf>
    <xf numFmtId="49" fontId="7" fillId="10" borderId="12" xfId="0" applyNumberFormat="1" applyFont="1" applyFill="1" applyBorder="1" applyAlignment="1">
      <alignment horizontal="center" vertical="center" wrapText="1"/>
    </xf>
    <xf numFmtId="49" fontId="7" fillId="10" borderId="13"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7" fillId="10" borderId="128" xfId="0" applyNumberFormat="1" applyFont="1" applyFill="1" applyBorder="1" applyAlignment="1">
      <alignment horizontal="center" vertical="center" wrapText="1"/>
    </xf>
    <xf numFmtId="49" fontId="7" fillId="10" borderId="70" xfId="0" applyNumberFormat="1" applyFont="1" applyFill="1" applyBorder="1" applyAlignment="1">
      <alignment horizontal="center" vertical="center" wrapText="1"/>
    </xf>
    <xf numFmtId="49" fontId="7" fillId="10" borderId="68"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28"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68" xfId="0" applyNumberFormat="1" applyFont="1" applyFill="1" applyBorder="1" applyAlignment="1">
      <alignment horizontal="center" vertical="center" wrapText="1"/>
    </xf>
    <xf numFmtId="49" fontId="7" fillId="0" borderId="110" xfId="0" applyNumberFormat="1" applyFont="1" applyFill="1" applyBorder="1" applyAlignment="1">
      <alignment horizontal="center" vertical="center" wrapText="1"/>
    </xf>
    <xf numFmtId="49" fontId="7" fillId="0" borderId="127" xfId="0" applyNumberFormat="1" applyFont="1" applyFill="1" applyBorder="1" applyAlignment="1">
      <alignment horizontal="center" vertical="center" wrapText="1"/>
    </xf>
    <xf numFmtId="49" fontId="7" fillId="0" borderId="69" xfId="0" applyNumberFormat="1" applyFont="1" applyFill="1" applyBorder="1" applyAlignment="1">
      <alignment horizontal="center" vertical="center" wrapText="1"/>
    </xf>
    <xf numFmtId="0" fontId="7" fillId="10" borderId="61" xfId="0" applyFont="1" applyFill="1" applyBorder="1" applyAlignment="1">
      <alignment horizontal="center" vertical="center"/>
    </xf>
    <xf numFmtId="0" fontId="7" fillId="10" borderId="14" xfId="0" applyFont="1" applyFill="1" applyBorder="1" applyAlignment="1">
      <alignment horizontal="center" vertical="center"/>
    </xf>
    <xf numFmtId="0" fontId="7" fillId="0" borderId="29" xfId="0" applyFont="1" applyFill="1" applyBorder="1" applyAlignment="1">
      <alignment horizontal="left" wrapText="1"/>
    </xf>
    <xf numFmtId="0" fontId="7" fillId="0" borderId="1" xfId="0" applyFont="1" applyFill="1" applyBorder="1" applyAlignment="1">
      <alignment horizontal="left"/>
    </xf>
    <xf numFmtId="0" fontId="7" fillId="10" borderId="8" xfId="0" applyFont="1" applyFill="1" applyBorder="1" applyAlignment="1">
      <alignment horizontal="center" vertical="center"/>
    </xf>
    <xf numFmtId="0" fontId="7" fillId="10" borderId="2" xfId="0" applyFont="1" applyFill="1" applyBorder="1" applyAlignment="1">
      <alignment horizontal="center" vertical="center"/>
    </xf>
    <xf numFmtId="0" fontId="15" fillId="13" borderId="0" xfId="1" applyFont="1" applyFill="1" applyAlignment="1" applyProtection="1">
      <alignment horizontal="center"/>
    </xf>
    <xf numFmtId="0" fontId="13" fillId="0" borderId="121" xfId="0" applyFont="1" applyBorder="1" applyAlignment="1">
      <alignment horizontal="center" vertical="top"/>
    </xf>
    <xf numFmtId="0" fontId="13" fillId="0" borderId="123" xfId="0" applyFont="1" applyBorder="1" applyAlignment="1">
      <alignment horizontal="center" vertical="top"/>
    </xf>
    <xf numFmtId="0" fontId="13" fillId="0" borderId="132" xfId="0" applyFont="1" applyBorder="1" applyAlignment="1">
      <alignment horizontal="center" vertical="top"/>
    </xf>
    <xf numFmtId="0" fontId="13" fillId="0" borderId="133" xfId="0" applyFont="1" applyBorder="1" applyAlignment="1">
      <alignment horizontal="center" vertical="top"/>
    </xf>
    <xf numFmtId="0" fontId="13" fillId="0" borderId="124" xfId="0" applyFont="1" applyBorder="1" applyAlignment="1">
      <alignment horizontal="center" vertical="top"/>
    </xf>
    <xf numFmtId="0" fontId="13" fillId="0" borderId="126" xfId="0" applyFont="1" applyBorder="1" applyAlignment="1">
      <alignment horizontal="center" vertical="top"/>
    </xf>
    <xf numFmtId="49" fontId="9" fillId="0" borderId="0" xfId="0" applyNumberFormat="1" applyFont="1" applyFill="1" applyAlignment="1">
      <alignment horizontal="left" vertical="center"/>
    </xf>
    <xf numFmtId="49" fontId="7" fillId="10" borderId="97" xfId="0" applyNumberFormat="1" applyFont="1" applyFill="1" applyBorder="1" applyAlignment="1">
      <alignment horizontal="center" vertical="center" wrapText="1"/>
    </xf>
    <xf numFmtId="49" fontId="15" fillId="13" borderId="0" xfId="1" applyNumberFormat="1" applyFont="1" applyFill="1" applyAlignment="1" applyProtection="1">
      <alignment horizontal="center"/>
    </xf>
    <xf numFmtId="49" fontId="21" fillId="10" borderId="0" xfId="1" applyNumberFormat="1" applyFont="1" applyFill="1" applyAlignment="1" applyProtection="1">
      <alignment horizontal="left"/>
    </xf>
    <xf numFmtId="49" fontId="7" fillId="10" borderId="15" xfId="0" applyNumberFormat="1" applyFont="1" applyFill="1" applyBorder="1" applyAlignment="1">
      <alignment horizontal="justify" vertical="top" wrapText="1"/>
    </xf>
    <xf numFmtId="49" fontId="7" fillId="10" borderId="17" xfId="0" applyNumberFormat="1" applyFont="1" applyFill="1" applyBorder="1" applyAlignment="1">
      <alignment horizontal="justify" vertical="top" wrapText="1"/>
    </xf>
    <xf numFmtId="49" fontId="7" fillId="10" borderId="15" xfId="0" applyNumberFormat="1" applyFont="1" applyFill="1" applyBorder="1" applyAlignment="1">
      <alignment horizontal="center" vertical="top"/>
    </xf>
    <xf numFmtId="49" fontId="7" fillId="0" borderId="12"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48" xfId="0" applyNumberFormat="1" applyFont="1" applyFill="1" applyBorder="1" applyAlignment="1">
      <alignment horizontal="center" vertical="center" wrapText="1"/>
    </xf>
    <xf numFmtId="49" fontId="7" fillId="0" borderId="149" xfId="0" applyNumberFormat="1" applyFont="1" applyFill="1" applyBorder="1" applyAlignment="1">
      <alignment horizontal="center" vertical="center" wrapText="1"/>
    </xf>
    <xf numFmtId="49" fontId="7" fillId="4" borderId="15" xfId="0" applyNumberFormat="1" applyFont="1" applyFill="1" applyBorder="1" applyAlignment="1">
      <alignment horizontal="justify" vertical="top" wrapText="1"/>
    </xf>
    <xf numFmtId="49" fontId="7" fillId="4" borderId="17" xfId="0" applyNumberFormat="1" applyFont="1" applyFill="1" applyBorder="1" applyAlignment="1">
      <alignment horizontal="justify" vertical="top" wrapText="1"/>
    </xf>
    <xf numFmtId="49" fontId="7" fillId="4" borderId="70" xfId="0" applyNumberFormat="1" applyFont="1" applyFill="1" applyBorder="1" applyAlignment="1">
      <alignment horizontal="center" vertical="center" wrapText="1"/>
    </xf>
    <xf numFmtId="49" fontId="7" fillId="4" borderId="68" xfId="0" applyNumberFormat="1" applyFont="1" applyFill="1" applyBorder="1" applyAlignment="1">
      <alignment horizontal="center" vertical="center" wrapText="1"/>
    </xf>
    <xf numFmtId="49" fontId="7" fillId="0" borderId="8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53" xfId="0" applyNumberFormat="1" applyFont="1" applyFill="1" applyBorder="1" applyAlignment="1">
      <alignment horizontal="center" vertical="center" wrapText="1"/>
    </xf>
    <xf numFmtId="49" fontId="7" fillId="4" borderId="0" xfId="0" applyNumberFormat="1" applyFont="1" applyFill="1" applyBorder="1" applyAlignment="1">
      <alignment horizontal="center" vertical="center" wrapText="1"/>
    </xf>
    <xf numFmtId="49" fontId="7" fillId="4" borderId="23" xfId="0" applyNumberFormat="1" applyFont="1" applyFill="1" applyBorder="1" applyAlignment="1">
      <alignment horizontal="center" vertical="center" wrapText="1"/>
    </xf>
    <xf numFmtId="49" fontId="7" fillId="0" borderId="23" xfId="0" applyNumberFormat="1"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6" xfId="0" applyFont="1" applyBorder="1" applyAlignment="1">
      <alignment horizontal="center" vertical="center" wrapText="1"/>
    </xf>
    <xf numFmtId="0" fontId="16" fillId="0" borderId="0" xfId="1" applyFont="1" applyFill="1" applyAlignment="1" applyProtection="1">
      <alignment horizontal="center"/>
    </xf>
    <xf numFmtId="0" fontId="10" fillId="10" borderId="16" xfId="0" applyFont="1" applyFill="1" applyBorder="1" applyAlignment="1">
      <alignment horizontal="center" vertical="center" wrapText="1"/>
    </xf>
    <xf numFmtId="0" fontId="10" fillId="10" borderId="15" xfId="0" applyFont="1" applyFill="1" applyBorder="1" applyAlignment="1">
      <alignment horizontal="center" vertical="center" wrapText="1"/>
    </xf>
    <xf numFmtId="0" fontId="10" fillId="10" borderId="17" xfId="0" applyFont="1" applyFill="1" applyBorder="1" applyAlignment="1">
      <alignment horizontal="center" vertical="center"/>
    </xf>
    <xf numFmtId="0" fontId="10" fillId="0" borderId="129" xfId="5" applyFont="1" applyFill="1" applyBorder="1" applyAlignment="1">
      <alignment horizontal="center" vertical="center" wrapText="1"/>
    </xf>
    <xf numFmtId="0" fontId="10" fillId="0" borderId="130" xfId="5" applyFont="1" applyFill="1" applyBorder="1" applyAlignment="1">
      <alignment horizontal="center" vertical="center" wrapText="1"/>
    </xf>
    <xf numFmtId="0" fontId="10" fillId="0" borderId="131" xfId="5" applyFont="1" applyFill="1" applyBorder="1" applyAlignment="1">
      <alignment horizontal="center" vertical="center" wrapText="1"/>
    </xf>
    <xf numFmtId="0" fontId="7" fillId="0" borderId="23" xfId="0" applyFont="1" applyFill="1" applyBorder="1" applyAlignment="1">
      <alignment horizontal="right"/>
    </xf>
    <xf numFmtId="0" fontId="10" fillId="0" borderId="7"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49" fontId="7" fillId="0" borderId="121" xfId="0" applyNumberFormat="1" applyFont="1" applyFill="1" applyBorder="1" applyAlignment="1">
      <alignment horizontal="center"/>
    </xf>
    <xf numFmtId="49" fontId="7" fillId="0" borderId="123" xfId="0" applyNumberFormat="1" applyFont="1" applyFill="1" applyBorder="1" applyAlignment="1">
      <alignment horizontal="center"/>
    </xf>
    <xf numFmtId="49" fontId="7" fillId="0" borderId="132" xfId="0" applyNumberFormat="1" applyFont="1" applyFill="1" applyBorder="1" applyAlignment="1">
      <alignment horizontal="center"/>
    </xf>
    <xf numFmtId="49" fontId="7" fillId="0" borderId="133" xfId="0" applyNumberFormat="1" applyFont="1" applyFill="1" applyBorder="1" applyAlignment="1">
      <alignment horizontal="center"/>
    </xf>
    <xf numFmtId="49" fontId="7" fillId="0" borderId="124" xfId="0" applyNumberFormat="1" applyFont="1" applyFill="1" applyBorder="1" applyAlignment="1">
      <alignment horizontal="center"/>
    </xf>
    <xf numFmtId="49" fontId="7" fillId="0" borderId="126" xfId="0" applyNumberFormat="1" applyFont="1" applyFill="1" applyBorder="1" applyAlignment="1">
      <alignment horizontal="center"/>
    </xf>
    <xf numFmtId="49" fontId="7" fillId="0" borderId="97" xfId="0" applyNumberFormat="1" applyFont="1" applyFill="1" applyBorder="1" applyAlignment="1">
      <alignment horizontal="center" vertical="center" wrapText="1"/>
    </xf>
    <xf numFmtId="49" fontId="7" fillId="10" borderId="121" xfId="0" applyNumberFormat="1" applyFont="1" applyFill="1" applyBorder="1" applyAlignment="1">
      <alignment horizontal="center"/>
    </xf>
    <xf numFmtId="49" fontId="7" fillId="10" borderId="123" xfId="0" applyNumberFormat="1" applyFont="1" applyFill="1" applyBorder="1" applyAlignment="1">
      <alignment horizontal="center"/>
    </xf>
    <xf numFmtId="49" fontId="7" fillId="10" borderId="132" xfId="0" applyNumberFormat="1" applyFont="1" applyFill="1" applyBorder="1" applyAlignment="1">
      <alignment horizontal="center"/>
    </xf>
    <xf numFmtId="49" fontId="7" fillId="10" borderId="133" xfId="0" applyNumberFormat="1" applyFont="1" applyFill="1" applyBorder="1" applyAlignment="1">
      <alignment horizontal="center"/>
    </xf>
    <xf numFmtId="49" fontId="7" fillId="10" borderId="124" xfId="0" applyNumberFormat="1" applyFont="1" applyFill="1" applyBorder="1" applyAlignment="1">
      <alignment horizontal="center"/>
    </xf>
    <xf numFmtId="49" fontId="7" fillId="10" borderId="126" xfId="0" applyNumberFormat="1" applyFont="1" applyFill="1" applyBorder="1" applyAlignment="1">
      <alignment horizontal="center"/>
    </xf>
    <xf numFmtId="49" fontId="13" fillId="0" borderId="0" xfId="0" applyNumberFormat="1" applyFont="1" applyFill="1" applyAlignment="1">
      <alignment horizontal="justify" vertical="top" wrapText="1"/>
    </xf>
    <xf numFmtId="49" fontId="13" fillId="0" borderId="0" xfId="0" applyNumberFormat="1" applyFont="1" applyFill="1" applyAlignment="1">
      <alignment horizontal="left" vertical="top" wrapText="1"/>
    </xf>
    <xf numFmtId="38" fontId="13" fillId="0" borderId="5" xfId="2" applyFont="1" applyBorder="1" applyAlignment="1">
      <alignment horizontal="center" vertical="top" wrapText="1"/>
    </xf>
    <xf numFmtId="38" fontId="13" fillId="0" borderId="81" xfId="2" applyFont="1" applyBorder="1" applyAlignment="1">
      <alignment horizontal="center" vertical="top" wrapText="1"/>
    </xf>
    <xf numFmtId="38" fontId="13" fillId="0" borderId="3" xfId="2" applyFont="1" applyBorder="1" applyAlignment="1">
      <alignment horizontal="center" vertical="top" wrapText="1"/>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justify" vertical="top" wrapText="1"/>
    </xf>
    <xf numFmtId="0" fontId="0" fillId="0" borderId="0" xfId="0" applyAlignment="1"/>
    <xf numFmtId="49" fontId="7" fillId="4" borderId="16"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0" fontId="12" fillId="9" borderId="46" xfId="0" applyFont="1" applyFill="1" applyBorder="1" applyAlignment="1">
      <alignment horizontal="center" vertical="center"/>
    </xf>
    <xf numFmtId="0" fontId="12" fillId="9" borderId="47" xfId="0" applyFont="1" applyFill="1" applyBorder="1" applyAlignment="1">
      <alignment horizontal="center" vertical="center"/>
    </xf>
    <xf numFmtId="0" fontId="8" fillId="9" borderId="98" xfId="0" applyFont="1" applyFill="1" applyBorder="1" applyAlignment="1">
      <alignment horizontal="left" vertical="top" wrapText="1"/>
    </xf>
    <xf numFmtId="0" fontId="8" fillId="9" borderId="14" xfId="0" applyFont="1" applyFill="1" applyBorder="1" applyAlignment="1">
      <alignment horizontal="left" vertical="top" wrapText="1"/>
    </xf>
    <xf numFmtId="0" fontId="13"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vertical="center" shrinkToFit="1"/>
    </xf>
    <xf numFmtId="0" fontId="7" fillId="0" borderId="89" xfId="0" applyFont="1" applyBorder="1" applyAlignment="1">
      <alignment horizontal="left" vertical="top"/>
    </xf>
    <xf numFmtId="0" fontId="7" fillId="0" borderId="8" xfId="0" applyFont="1" applyBorder="1" applyAlignment="1">
      <alignment horizontal="left" vertical="top" wrapText="1"/>
    </xf>
    <xf numFmtId="0" fontId="7" fillId="0" borderId="47" xfId="0" applyFont="1" applyBorder="1" applyAlignment="1">
      <alignment horizontal="left" vertical="top" wrapText="1"/>
    </xf>
    <xf numFmtId="0" fontId="7" fillId="0" borderId="10" xfId="0" applyFont="1" applyBorder="1" applyAlignment="1">
      <alignment horizontal="left" vertical="top"/>
    </xf>
    <xf numFmtId="0" fontId="7" fillId="0" borderId="2" xfId="0" applyFont="1" applyBorder="1" applyAlignment="1">
      <alignment horizontal="left" vertical="top" wrapText="1"/>
    </xf>
    <xf numFmtId="0" fontId="7" fillId="0" borderId="90" xfId="0" applyFont="1" applyBorder="1" applyAlignment="1">
      <alignment horizontal="left" vertical="top" wrapText="1"/>
    </xf>
    <xf numFmtId="0" fontId="7" fillId="0" borderId="81" xfId="0" applyFont="1" applyBorder="1" applyAlignment="1">
      <alignment horizontal="left" vertical="top" wrapText="1"/>
    </xf>
    <xf numFmtId="0" fontId="7" fillId="0" borderId="91" xfId="0" applyFont="1" applyBorder="1" applyAlignment="1">
      <alignment horizontal="left" vertical="top" wrapText="1"/>
    </xf>
    <xf numFmtId="176" fontId="7" fillId="0" borderId="2" xfId="0" applyNumberFormat="1" applyFont="1" applyBorder="1" applyAlignment="1">
      <alignment horizontal="left" vertical="top" wrapText="1"/>
    </xf>
    <xf numFmtId="0" fontId="7" fillId="0" borderId="12" xfId="0" applyFont="1" applyBorder="1" applyAlignment="1">
      <alignment horizontal="left" vertical="top" wrapText="1"/>
    </xf>
    <xf numFmtId="0" fontId="7" fillId="0" borderId="57" xfId="0" applyFont="1" applyBorder="1" applyAlignment="1">
      <alignment horizontal="left" vertical="top" wrapText="1"/>
    </xf>
    <xf numFmtId="0" fontId="7" fillId="0" borderId="92" xfId="0" applyFont="1" applyBorder="1" applyAlignment="1">
      <alignment horizontal="left" vertical="top" wrapText="1"/>
    </xf>
    <xf numFmtId="176" fontId="7" fillId="0" borderId="27" xfId="0" applyNumberFormat="1" applyFont="1" applyBorder="1" applyAlignment="1">
      <alignment horizontal="left" vertical="top" wrapText="1"/>
    </xf>
    <xf numFmtId="0" fontId="7" fillId="0" borderId="31" xfId="0" applyFont="1" applyBorder="1" applyAlignment="1">
      <alignment horizontal="left" vertical="top" wrapText="1"/>
    </xf>
    <xf numFmtId="0" fontId="7" fillId="0" borderId="93" xfId="0" applyFont="1" applyBorder="1" applyAlignment="1">
      <alignment horizontal="left" vertical="top" wrapText="1"/>
    </xf>
    <xf numFmtId="0" fontId="7" fillId="0" borderId="82" xfId="0" applyFont="1" applyBorder="1" applyAlignment="1">
      <alignment horizontal="left" vertical="top"/>
    </xf>
    <xf numFmtId="0" fontId="7" fillId="0" borderId="88" xfId="0" applyFont="1" applyBorder="1" applyAlignment="1">
      <alignment horizontal="left" vertical="top" wrapText="1"/>
    </xf>
    <xf numFmtId="0" fontId="7" fillId="0" borderId="84" xfId="0" applyFont="1" applyBorder="1" applyAlignment="1">
      <alignment horizontal="left" vertical="top"/>
    </xf>
    <xf numFmtId="0" fontId="7" fillId="0" borderId="83" xfId="0" applyFont="1" applyBorder="1" applyAlignment="1">
      <alignment horizontal="left" vertical="top" wrapText="1"/>
    </xf>
    <xf numFmtId="0" fontId="7" fillId="0" borderId="27" xfId="0" applyFont="1" applyBorder="1" applyAlignment="1">
      <alignment horizontal="left" vertical="top" wrapText="1"/>
    </xf>
    <xf numFmtId="0" fontId="7" fillId="0" borderId="85" xfId="0" applyFont="1" applyBorder="1" applyAlignment="1">
      <alignment horizontal="left" vertical="top"/>
    </xf>
    <xf numFmtId="0" fontId="7" fillId="0" borderId="99" xfId="0" applyFont="1" applyBorder="1" applyAlignment="1">
      <alignment horizontal="left" vertical="top"/>
    </xf>
    <xf numFmtId="0" fontId="7" fillId="0" borderId="54" xfId="0" applyFont="1" applyBorder="1" applyAlignment="1">
      <alignment horizontal="left" vertical="top"/>
    </xf>
    <xf numFmtId="0" fontId="7" fillId="0" borderId="102" xfId="0" applyFont="1" applyBorder="1" applyAlignment="1">
      <alignment horizontal="left" vertical="top" wrapText="1"/>
    </xf>
    <xf numFmtId="0" fontId="7" fillId="0" borderId="81" xfId="0" applyFont="1" applyBorder="1" applyAlignment="1">
      <alignment horizontal="left" vertical="top" wrapText="1"/>
    </xf>
    <xf numFmtId="0" fontId="7" fillId="0" borderId="2" xfId="0" applyFont="1" applyBorder="1" applyAlignment="1">
      <alignment horizontal="left" vertical="top" wrapText="1"/>
    </xf>
    <xf numFmtId="0" fontId="7" fillId="0" borderId="141" xfId="0" applyFont="1" applyBorder="1" applyAlignment="1">
      <alignment horizontal="left" vertical="top" wrapText="1"/>
    </xf>
    <xf numFmtId="0" fontId="7" fillId="0" borderId="144" xfId="0" applyFont="1" applyBorder="1" applyAlignment="1">
      <alignment horizontal="left" vertical="top" wrapText="1"/>
    </xf>
    <xf numFmtId="0" fontId="7" fillId="0" borderId="143" xfId="0" applyFont="1" applyBorder="1" applyAlignment="1">
      <alignment horizontal="left" vertical="top" wrapText="1"/>
    </xf>
    <xf numFmtId="0" fontId="7" fillId="0" borderId="142" xfId="0" applyFont="1" applyBorder="1" applyAlignment="1">
      <alignment horizontal="left" vertical="top" wrapText="1"/>
    </xf>
    <xf numFmtId="0" fontId="7" fillId="0" borderId="99" xfId="0" applyFont="1" applyBorder="1" applyAlignment="1">
      <alignment horizontal="left" vertical="top"/>
    </xf>
    <xf numFmtId="0" fontId="7" fillId="0" borderId="54" xfId="0" applyFont="1" applyBorder="1" applyAlignment="1">
      <alignment horizontal="left" vertical="top"/>
    </xf>
    <xf numFmtId="0" fontId="7" fillId="0" borderId="99" xfId="0" applyFont="1" applyBorder="1" applyAlignment="1">
      <alignment horizontal="left" vertical="top" wrapText="1"/>
    </xf>
    <xf numFmtId="0" fontId="7" fillId="0" borderId="100" xfId="0" applyFont="1" applyBorder="1" applyAlignment="1">
      <alignment horizontal="left" vertical="top" wrapText="1"/>
    </xf>
    <xf numFmtId="0" fontId="7" fillId="0" borderId="27" xfId="0" applyFont="1" applyBorder="1" applyAlignment="1">
      <alignment horizontal="left" vertical="top" wrapText="1"/>
    </xf>
    <xf numFmtId="0" fontId="7" fillId="0" borderId="81" xfId="0" applyFont="1" applyBorder="1" applyAlignment="1">
      <alignment vertical="top" wrapText="1"/>
    </xf>
    <xf numFmtId="0" fontId="7" fillId="0" borderId="2" xfId="0" applyFont="1" applyBorder="1" applyAlignment="1">
      <alignment vertical="top" wrapText="1"/>
    </xf>
    <xf numFmtId="0" fontId="7" fillId="0" borderId="99" xfId="0" applyFont="1" applyBorder="1" applyAlignment="1">
      <alignment vertical="top" wrapText="1"/>
    </xf>
    <xf numFmtId="0" fontId="7" fillId="0" borderId="54" xfId="0" applyFont="1" applyBorder="1" applyAlignment="1">
      <alignment vertical="top"/>
    </xf>
    <xf numFmtId="0" fontId="13" fillId="0" borderId="100" xfId="0" applyFont="1" applyBorder="1" applyAlignment="1">
      <alignment vertical="center"/>
    </xf>
    <xf numFmtId="0" fontId="7" fillId="0" borderId="82" xfId="0" applyFont="1" applyBorder="1" applyAlignment="1">
      <alignment vertical="top" wrapText="1"/>
    </xf>
    <xf numFmtId="0" fontId="7" fillId="0" borderId="10" xfId="0" applyFont="1" applyBorder="1" applyAlignment="1">
      <alignment vertical="top" wrapText="1"/>
    </xf>
    <xf numFmtId="0" fontId="11" fillId="0" borderId="27" xfId="0" applyFont="1" applyBorder="1" applyAlignment="1">
      <alignment horizontal="left" vertical="top" wrapText="1"/>
    </xf>
    <xf numFmtId="0" fontId="7" fillId="0" borderId="54" xfId="0" applyFont="1" applyBorder="1" applyAlignment="1">
      <alignment horizontal="left" vertical="top" wrapText="1"/>
    </xf>
    <xf numFmtId="0" fontId="13" fillId="0" borderId="54" xfId="0" applyFont="1" applyBorder="1" applyAlignment="1">
      <alignment vertical="center"/>
    </xf>
    <xf numFmtId="0" fontId="7" fillId="0" borderId="100" xfId="0" applyFont="1" applyBorder="1" applyAlignment="1">
      <alignment horizontal="left" vertical="top"/>
    </xf>
    <xf numFmtId="0" fontId="7" fillId="0" borderId="98" xfId="0" applyFont="1" applyBorder="1" applyAlignment="1">
      <alignment horizontal="left" vertical="top" wrapText="1"/>
    </xf>
    <xf numFmtId="0" fontId="7" fillId="0" borderId="27" xfId="0" applyFont="1" applyBorder="1" applyAlignment="1">
      <alignment vertical="top" wrapText="1"/>
    </xf>
    <xf numFmtId="0" fontId="7" fillId="0" borderId="100" xfId="0" applyFont="1" applyBorder="1" applyAlignment="1">
      <alignment vertical="top" wrapText="1"/>
    </xf>
    <xf numFmtId="0" fontId="7" fillId="0" borderId="54" xfId="0" applyFont="1" applyBorder="1" applyAlignment="1">
      <alignment vertical="top" wrapText="1"/>
    </xf>
    <xf numFmtId="0" fontId="7" fillId="0" borderId="94" xfId="0" applyFont="1" applyBorder="1" applyAlignment="1">
      <alignment horizontal="left" vertical="top" wrapText="1"/>
    </xf>
    <xf numFmtId="0" fontId="11" fillId="0" borderId="10" xfId="0" applyFont="1" applyBorder="1" applyAlignment="1">
      <alignment horizontal="left" vertical="top"/>
    </xf>
    <xf numFmtId="0" fontId="11" fillId="0" borderId="142" xfId="0" applyFont="1" applyBorder="1" applyAlignment="1">
      <alignment horizontal="left" vertical="top" wrapText="1"/>
    </xf>
    <xf numFmtId="0" fontId="11" fillId="0" borderId="83" xfId="0" applyFont="1" applyBorder="1" applyAlignment="1">
      <alignment horizontal="left" vertical="top" wrapText="1"/>
    </xf>
    <xf numFmtId="0" fontId="11" fillId="0" borderId="88" xfId="0" applyFont="1" applyBorder="1" applyAlignment="1">
      <alignment horizontal="left" vertical="top" wrapText="1"/>
    </xf>
    <xf numFmtId="0" fontId="11" fillId="0" borderId="84" xfId="0" applyFont="1" applyBorder="1" applyAlignment="1">
      <alignment horizontal="left" vertical="top"/>
    </xf>
    <xf numFmtId="49" fontId="11" fillId="0" borderId="99" xfId="0" applyNumberFormat="1" applyFont="1" applyBorder="1" applyAlignment="1">
      <alignment vertical="top" wrapText="1"/>
    </xf>
    <xf numFmtId="0" fontId="11" fillId="0" borderId="81" xfId="0" applyFont="1" applyBorder="1" applyAlignment="1">
      <alignment horizontal="left" vertical="top" wrapText="1"/>
    </xf>
    <xf numFmtId="0" fontId="11" fillId="0" borderId="143" xfId="0" applyFont="1" applyBorder="1" applyAlignment="1">
      <alignment horizontal="left" vertical="top" wrapText="1"/>
    </xf>
    <xf numFmtId="49" fontId="11" fillId="0" borderId="54" xfId="0" applyNumberFormat="1" applyFont="1" applyBorder="1" applyAlignment="1">
      <alignment vertical="top" wrapText="1"/>
    </xf>
    <xf numFmtId="0" fontId="11" fillId="0" borderId="2" xfId="0" applyFont="1" applyBorder="1" applyAlignment="1">
      <alignment horizontal="left" vertical="top" wrapText="1"/>
    </xf>
    <xf numFmtId="0" fontId="11" fillId="0" borderId="141" xfId="0" applyFont="1" applyBorder="1" applyAlignment="1">
      <alignment horizontal="left" vertical="top" wrapText="1"/>
    </xf>
    <xf numFmtId="0" fontId="11" fillId="0" borderId="54" xfId="0" applyFont="1" applyBorder="1" applyAlignment="1">
      <alignment horizontal="left" vertical="top"/>
    </xf>
    <xf numFmtId="0" fontId="11" fillId="0" borderId="100" xfId="0" applyFont="1" applyBorder="1" applyAlignment="1">
      <alignment horizontal="left" vertical="top"/>
    </xf>
    <xf numFmtId="0" fontId="11" fillId="0" borderId="12" xfId="0" applyFont="1" applyBorder="1" applyAlignment="1">
      <alignment horizontal="left" vertical="top" wrapText="1"/>
    </xf>
    <xf numFmtId="0" fontId="11" fillId="0" borderId="99" xfId="0" applyFont="1" applyBorder="1" applyAlignment="1">
      <alignment horizontal="left" vertical="top"/>
    </xf>
    <xf numFmtId="0" fontId="11" fillId="0" borderId="91" xfId="0" applyFont="1" applyBorder="1" applyAlignment="1">
      <alignment horizontal="left" vertical="top" wrapText="1"/>
    </xf>
    <xf numFmtId="0" fontId="11" fillId="0" borderId="31" xfId="0" applyFont="1" applyBorder="1" applyAlignment="1">
      <alignment horizontal="left" vertical="top" wrapText="1"/>
    </xf>
    <xf numFmtId="0" fontId="11" fillId="0" borderId="82" xfId="0" applyFont="1" applyBorder="1" applyAlignment="1">
      <alignment horizontal="left" vertical="top"/>
    </xf>
    <xf numFmtId="0" fontId="11" fillId="0" borderId="102" xfId="0" applyFont="1" applyBorder="1" applyAlignment="1">
      <alignment horizontal="left" vertical="top" wrapText="1"/>
    </xf>
    <xf numFmtId="0" fontId="11" fillId="0" borderId="144" xfId="0" applyFont="1" applyBorder="1" applyAlignment="1">
      <alignment horizontal="left" vertical="top" wrapText="1"/>
    </xf>
    <xf numFmtId="0" fontId="11" fillId="0" borderId="92" xfId="0" applyFont="1" applyBorder="1" applyAlignment="1">
      <alignment horizontal="left" vertical="top" wrapText="1"/>
    </xf>
    <xf numFmtId="0" fontId="11" fillId="0" borderId="54" xfId="0" applyFont="1" applyBorder="1" applyAlignment="1">
      <alignment vertical="top" wrapText="1"/>
    </xf>
    <xf numFmtId="0" fontId="11" fillId="0" borderId="2" xfId="0" applyFont="1" applyBorder="1" applyAlignment="1">
      <alignment vertical="top" wrapText="1"/>
    </xf>
    <xf numFmtId="0" fontId="7" fillId="0" borderId="107" xfId="0" applyFont="1" applyBorder="1" applyAlignment="1">
      <alignment horizontal="left" vertical="top"/>
    </xf>
    <xf numFmtId="0" fontId="7" fillId="0" borderId="85" xfId="0" applyFont="1" applyBorder="1" applyAlignment="1">
      <alignment horizontal="left" vertical="top" wrapText="1"/>
    </xf>
    <xf numFmtId="0" fontId="7" fillId="0" borderId="14" xfId="0" applyFont="1" applyBorder="1" applyAlignment="1">
      <alignment horizontal="left" vertical="top" wrapText="1"/>
    </xf>
    <xf numFmtId="0" fontId="7" fillId="0" borderId="146" xfId="0" applyFont="1" applyBorder="1" applyAlignment="1">
      <alignment horizontal="left" vertical="top" wrapText="1"/>
    </xf>
    <xf numFmtId="0" fontId="7" fillId="0" borderId="82" xfId="0" applyFont="1" applyBorder="1" applyAlignment="1">
      <alignment horizontal="justify" vertical="top" wrapText="1"/>
    </xf>
    <xf numFmtId="0" fontId="7" fillId="0" borderId="2" xfId="0" applyFont="1" applyBorder="1" applyAlignment="1">
      <alignment horizontal="justify" vertical="top" wrapText="1"/>
    </xf>
    <xf numFmtId="0" fontId="7" fillId="0" borderId="84" xfId="0" applyFont="1" applyBorder="1" applyAlignment="1">
      <alignment vertical="top" wrapText="1"/>
    </xf>
    <xf numFmtId="0" fontId="7" fillId="0" borderId="54" xfId="0" applyFont="1" applyBorder="1" applyAlignment="1">
      <alignment horizontal="left" vertical="top" wrapText="1"/>
    </xf>
    <xf numFmtId="0" fontId="28" fillId="0" borderId="54" xfId="0" applyFont="1" applyBorder="1" applyAlignment="1">
      <alignment horizontal="left" vertical="top" wrapText="1"/>
    </xf>
    <xf numFmtId="0" fontId="28" fillId="0" borderId="54" xfId="0" applyFont="1" applyBorder="1" applyAlignment="1">
      <alignment horizontal="left" vertical="top"/>
    </xf>
    <xf numFmtId="0" fontId="7" fillId="0" borderId="87" xfId="0" applyFont="1" applyBorder="1" applyAlignment="1">
      <alignment horizontal="left" vertical="top"/>
    </xf>
    <xf numFmtId="0" fontId="7" fillId="0" borderId="86" xfId="0" applyFont="1" applyBorder="1" applyAlignment="1">
      <alignment horizontal="left" vertical="top" wrapText="1"/>
    </xf>
    <xf numFmtId="0" fontId="7" fillId="0" borderId="95" xfId="0" applyFont="1" applyBorder="1" applyAlignment="1">
      <alignment horizontal="left" vertical="top" wrapText="1"/>
    </xf>
    <xf numFmtId="0" fontId="12" fillId="0" borderId="0" xfId="0" applyFont="1" applyAlignment="1">
      <alignment vertical="center"/>
    </xf>
    <xf numFmtId="49" fontId="12" fillId="0" borderId="0" xfId="0" applyNumberFormat="1" applyFont="1" applyAlignment="1">
      <alignment horizontal="center" vertical="center"/>
    </xf>
    <xf numFmtId="49" fontId="13" fillId="0" borderId="0" xfId="0" applyNumberFormat="1" applyFont="1" applyAlignment="1">
      <alignment horizontal="center" vertical="center"/>
    </xf>
    <xf numFmtId="0" fontId="13" fillId="0" borderId="0" xfId="0" applyFont="1" applyAlignment="1">
      <alignment horizontal="center" vertical="center"/>
    </xf>
  </cellXfs>
  <cellStyles count="6">
    <cellStyle name="ハイパーリンク" xfId="1" builtinId="8"/>
    <cellStyle name="桁区切り" xfId="2" builtinId="6"/>
    <cellStyle name="標準" xfId="0" builtinId="0"/>
    <cellStyle name="標準 2" xfId="3" xr:uid="{00000000-0005-0000-0000-000003000000}"/>
    <cellStyle name="標準_a101" xfId="4" xr:uid="{00000000-0005-0000-0000-000004000000}"/>
    <cellStyle name="標準_用途分勤(案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67123287671229E-2"/>
          <c:y val="8.0586368855772292E-2"/>
          <c:w val="0.72945205479452058"/>
          <c:h val="0.72894033646812206"/>
        </c:manualLayout>
      </c:layout>
      <c:barChart>
        <c:barDir val="col"/>
        <c:grouping val="clustered"/>
        <c:varyColors val="0"/>
        <c:ser>
          <c:idx val="0"/>
          <c:order val="0"/>
          <c:tx>
            <c:strRef>
              <c:f>①入力・結果!$M$7</c:f>
              <c:strCache>
                <c:ptCount val="1"/>
                <c:pt idx="0">
                  <c:v>生 　   産 
誘  発  額</c:v>
                </c:pt>
              </c:strCache>
            </c:strRef>
          </c:tx>
          <c:spPr>
            <a:solidFill>
              <a:srgbClr val="FF000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①入力・結果!$O$5:$R$5</c:f>
              <c:strCache>
                <c:ptCount val="4"/>
                <c:pt idx="0">
                  <c:v>直 接 効 果</c:v>
                </c:pt>
                <c:pt idx="1">
                  <c:v>第１次波及
効      果</c:v>
                </c:pt>
                <c:pt idx="2">
                  <c:v>第２次波及
効      果</c:v>
                </c:pt>
                <c:pt idx="3">
                  <c:v>合      計
（総合効果）</c:v>
                </c:pt>
              </c:strCache>
            </c:strRef>
          </c:cat>
          <c:val>
            <c:numRef>
              <c:f>①入力・結果!$O$7:$R$7</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0-6021-4AE9-9A81-2D760358661D}"/>
            </c:ext>
          </c:extLst>
        </c:ser>
        <c:ser>
          <c:idx val="1"/>
          <c:order val="1"/>
          <c:tx>
            <c:strRef>
              <c:f>①入力・結果!$M$9</c:f>
              <c:strCache>
                <c:ptCount val="1"/>
                <c:pt idx="0">
                  <c:v>粗付加価値
誘  発  額</c:v>
                </c:pt>
              </c:strCache>
            </c:strRef>
          </c:tx>
          <c:spPr>
            <a:solidFill>
              <a:srgbClr val="0070C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①入力・結果!$O$5:$R$5</c:f>
              <c:strCache>
                <c:ptCount val="4"/>
                <c:pt idx="0">
                  <c:v>直 接 効 果</c:v>
                </c:pt>
                <c:pt idx="1">
                  <c:v>第１次波及
効      果</c:v>
                </c:pt>
                <c:pt idx="2">
                  <c:v>第２次波及
効      果</c:v>
                </c:pt>
                <c:pt idx="3">
                  <c:v>合      計
（総合効果）</c:v>
                </c:pt>
              </c:strCache>
            </c:strRef>
          </c:cat>
          <c:val>
            <c:numRef>
              <c:f>①入力・結果!$O$9:$R$9</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1-6021-4AE9-9A81-2D760358661D}"/>
            </c:ext>
          </c:extLst>
        </c:ser>
        <c:ser>
          <c:idx val="2"/>
          <c:order val="2"/>
          <c:tx>
            <c:strRef>
              <c:f>①入力・結果!$M$11</c:f>
              <c:strCache>
                <c:ptCount val="1"/>
                <c:pt idx="0">
                  <c:v>雇用者所得
誘  発  額</c:v>
                </c:pt>
              </c:strCache>
            </c:strRef>
          </c:tx>
          <c:spPr>
            <a:solidFill>
              <a:srgbClr val="FFFF0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①入力・結果!$O$5:$R$5</c:f>
              <c:strCache>
                <c:ptCount val="4"/>
                <c:pt idx="0">
                  <c:v>直 接 効 果</c:v>
                </c:pt>
                <c:pt idx="1">
                  <c:v>第１次波及
効      果</c:v>
                </c:pt>
                <c:pt idx="2">
                  <c:v>第２次波及
効      果</c:v>
                </c:pt>
                <c:pt idx="3">
                  <c:v>合      計
（総合効果）</c:v>
                </c:pt>
              </c:strCache>
            </c:strRef>
          </c:cat>
          <c:val>
            <c:numRef>
              <c:f>①入力・結果!$O$11:$R$11</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2-6021-4AE9-9A81-2D760358661D}"/>
            </c:ext>
          </c:extLst>
        </c:ser>
        <c:dLbls>
          <c:showLegendKey val="0"/>
          <c:showVal val="0"/>
          <c:showCatName val="0"/>
          <c:showSerName val="0"/>
          <c:showPercent val="0"/>
          <c:showBubbleSize val="0"/>
        </c:dLbls>
        <c:gapWidth val="150"/>
        <c:axId val="665353424"/>
        <c:axId val="665347984"/>
      </c:barChart>
      <c:catAx>
        <c:axId val="665353424"/>
        <c:scaling>
          <c:orientation val="minMax"/>
        </c:scaling>
        <c:delete val="0"/>
        <c:axPos val="b"/>
        <c:numFmt formatCode="General" sourceLinked="1"/>
        <c:majorTickMark val="out"/>
        <c:minorTickMark val="none"/>
        <c:tickLblPos val="nextTo"/>
        <c:txPr>
          <a:bodyPr/>
          <a:lstStyle/>
          <a:p>
            <a:pPr>
              <a:defRPr sz="800"/>
            </a:pPr>
            <a:endParaRPr lang="ja-JP"/>
          </a:p>
        </c:txPr>
        <c:crossAx val="665347984"/>
        <c:crosses val="autoZero"/>
        <c:auto val="1"/>
        <c:lblAlgn val="ctr"/>
        <c:lblOffset val="100"/>
        <c:noMultiLvlLbl val="0"/>
      </c:catAx>
      <c:valAx>
        <c:axId val="665347984"/>
        <c:scaling>
          <c:orientation val="minMax"/>
        </c:scaling>
        <c:delete val="0"/>
        <c:axPos val="l"/>
        <c:majorGridlines/>
        <c:numFmt formatCode="#,##0_);[Red]\(#,##0\)" sourceLinked="0"/>
        <c:majorTickMark val="out"/>
        <c:minorTickMark val="none"/>
        <c:tickLblPos val="nextTo"/>
        <c:crossAx val="665353424"/>
        <c:crosses val="autoZero"/>
        <c:crossBetween val="between"/>
      </c:valAx>
    </c:plotArea>
    <c:legend>
      <c:legendPos val="r"/>
      <c:layout>
        <c:manualLayout>
          <c:xMode val="edge"/>
          <c:yMode val="edge"/>
          <c:x val="0.8321917808219178"/>
          <c:y val="0.13919452376145289"/>
          <c:w val="0.15582191780821919"/>
          <c:h val="0.49817042100506659"/>
        </c:manualLayout>
      </c:layout>
      <c:overlay val="0"/>
    </c:legend>
    <c:plotVisOnly val="1"/>
    <c:dispBlanksAs val="gap"/>
    <c:showDLblsOverMax val="0"/>
  </c:chart>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364565587734247E-2"/>
          <c:y val="0.10328685852616329"/>
          <c:w val="0.73083475298126066"/>
          <c:h val="0.6525851515971226"/>
        </c:manualLayout>
      </c:layout>
      <c:barChart>
        <c:barDir val="col"/>
        <c:grouping val="clustered"/>
        <c:varyColors val="0"/>
        <c:ser>
          <c:idx val="0"/>
          <c:order val="0"/>
          <c:tx>
            <c:strRef>
              <c:f>①入力・結果!$M$44</c:f>
              <c:strCache>
                <c:ptCount val="1"/>
                <c:pt idx="0">
                  <c:v>就　業　者 
誘　発　数</c:v>
                </c:pt>
              </c:strCache>
            </c:strRef>
          </c:tx>
          <c:spPr>
            <a:solidFill>
              <a:srgbClr val="00FF00"/>
            </a:solidFill>
            <a:ln w="25400">
              <a:noFill/>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①入力・結果!$O$42:$R$42</c:f>
              <c:strCache>
                <c:ptCount val="4"/>
                <c:pt idx="0">
                  <c:v>直 接 効 果</c:v>
                </c:pt>
                <c:pt idx="1">
                  <c:v>第１次波及
効      果</c:v>
                </c:pt>
                <c:pt idx="2">
                  <c:v>第２次波及
効      果</c:v>
                </c:pt>
                <c:pt idx="3">
                  <c:v>合      計
（総合効果）</c:v>
                </c:pt>
              </c:strCache>
            </c:strRef>
          </c:cat>
          <c:val>
            <c:numRef>
              <c:f>①入力・結果!$O$44:$R$44</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0-BCB8-4034-A6A9-35E4773CCBB7}"/>
            </c:ext>
          </c:extLst>
        </c:ser>
        <c:ser>
          <c:idx val="1"/>
          <c:order val="1"/>
          <c:tx>
            <c:strRef>
              <c:f>①入力・結果!$M$46</c:f>
              <c:strCache>
                <c:ptCount val="1"/>
                <c:pt idx="0">
                  <c:v>雇　用　者
誘  発  数</c:v>
                </c:pt>
              </c:strCache>
            </c:strRef>
          </c:tx>
          <c:spPr>
            <a:solidFill>
              <a:srgbClr val="99CC00"/>
            </a:solidFill>
            <a:ln w="25400">
              <a:noFill/>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①入力・結果!$O$42:$R$42</c:f>
              <c:strCache>
                <c:ptCount val="4"/>
                <c:pt idx="0">
                  <c:v>直 接 効 果</c:v>
                </c:pt>
                <c:pt idx="1">
                  <c:v>第１次波及
効      果</c:v>
                </c:pt>
                <c:pt idx="2">
                  <c:v>第２次波及
効      果</c:v>
                </c:pt>
                <c:pt idx="3">
                  <c:v>合      計
（総合効果）</c:v>
                </c:pt>
              </c:strCache>
            </c:strRef>
          </c:cat>
          <c:val>
            <c:numRef>
              <c:f>①入力・結果!$O$46:$R$46</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1-BCB8-4034-A6A9-35E4773CCBB7}"/>
            </c:ext>
          </c:extLst>
        </c:ser>
        <c:dLbls>
          <c:showLegendKey val="0"/>
          <c:showVal val="0"/>
          <c:showCatName val="0"/>
          <c:showSerName val="0"/>
          <c:showPercent val="0"/>
          <c:showBubbleSize val="0"/>
        </c:dLbls>
        <c:gapWidth val="150"/>
        <c:axId val="665360496"/>
        <c:axId val="665357232"/>
      </c:barChart>
      <c:catAx>
        <c:axId val="665360496"/>
        <c:scaling>
          <c:orientation val="minMax"/>
        </c:scaling>
        <c:delete val="0"/>
        <c:axPos val="b"/>
        <c:numFmt formatCode="General" sourceLinked="1"/>
        <c:majorTickMark val="out"/>
        <c:minorTickMark val="none"/>
        <c:tickLblPos val="nextTo"/>
        <c:txPr>
          <a:bodyPr/>
          <a:lstStyle/>
          <a:p>
            <a:pPr>
              <a:defRPr sz="800"/>
            </a:pPr>
            <a:endParaRPr lang="ja-JP"/>
          </a:p>
        </c:txPr>
        <c:crossAx val="665357232"/>
        <c:crosses val="autoZero"/>
        <c:auto val="1"/>
        <c:lblAlgn val="ctr"/>
        <c:lblOffset val="100"/>
        <c:noMultiLvlLbl val="0"/>
      </c:catAx>
      <c:valAx>
        <c:axId val="665357232"/>
        <c:scaling>
          <c:orientation val="minMax"/>
        </c:scaling>
        <c:delete val="0"/>
        <c:axPos val="l"/>
        <c:majorGridlines/>
        <c:numFmt formatCode="#,##0_);[Red]\(#,##0\)" sourceLinked="0"/>
        <c:majorTickMark val="out"/>
        <c:minorTickMark val="none"/>
        <c:tickLblPos val="nextTo"/>
        <c:crossAx val="665360496"/>
        <c:crosses val="autoZero"/>
        <c:crossBetween val="between"/>
      </c:valAx>
    </c:plotArea>
    <c:legend>
      <c:legendPos val="r"/>
      <c:layout>
        <c:manualLayout>
          <c:xMode val="edge"/>
          <c:yMode val="edge"/>
          <c:x val="0.83304940374787051"/>
          <c:y val="6.1033356745899721E-2"/>
          <c:w val="0.15502555366269166"/>
          <c:h val="0.6385006099589664"/>
        </c:manualLayout>
      </c:layout>
      <c:overlay val="0"/>
    </c:legend>
    <c:plotVisOnly val="1"/>
    <c:dispBlanksAs val="gap"/>
    <c:showDLblsOverMax val="0"/>
  </c:chart>
  <c:printSettings>
    <c:headerFooter/>
    <c:pageMargins b="1" l="0.75" r="0.75" t="1" header="0.51200000000000001" footer="0.512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19050</xdr:colOff>
      <xdr:row>22</xdr:row>
      <xdr:rowOff>0</xdr:rowOff>
    </xdr:from>
    <xdr:to>
      <xdr:col>18</xdr:col>
      <xdr:colOff>0</xdr:colOff>
      <xdr:row>39</xdr:row>
      <xdr:rowOff>9525</xdr:rowOff>
    </xdr:to>
    <xdr:graphicFrame macro="">
      <xdr:nvGraphicFramePr>
        <xdr:cNvPr id="6224" name="グラフ 2">
          <a:extLst>
            <a:ext uri="{FF2B5EF4-FFF2-40B4-BE49-F238E27FC236}">
              <a16:creationId xmlns:a16="http://schemas.microsoft.com/office/drawing/2014/main" id="{00000000-0008-0000-0000-000050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66675</xdr:colOff>
      <xdr:row>52</xdr:row>
      <xdr:rowOff>9525</xdr:rowOff>
    </xdr:from>
    <xdr:to>
      <xdr:col>17</xdr:col>
      <xdr:colOff>1047750</xdr:colOff>
      <xdr:row>65</xdr:row>
      <xdr:rowOff>38100</xdr:rowOff>
    </xdr:to>
    <xdr:graphicFrame macro="">
      <xdr:nvGraphicFramePr>
        <xdr:cNvPr id="6225" name="グラフ 73">
          <a:extLst>
            <a:ext uri="{FF2B5EF4-FFF2-40B4-BE49-F238E27FC236}">
              <a16:creationId xmlns:a16="http://schemas.microsoft.com/office/drawing/2014/main" id="{00000000-0008-0000-0000-000051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9</xdr:row>
      <xdr:rowOff>47625</xdr:rowOff>
    </xdr:from>
    <xdr:to>
      <xdr:col>9</xdr:col>
      <xdr:colOff>9525</xdr:colOff>
      <xdr:row>11</xdr:row>
      <xdr:rowOff>133350</xdr:rowOff>
    </xdr:to>
    <xdr:sp macro="" textlink="">
      <xdr:nvSpPr>
        <xdr:cNvPr id="83991" name="下矢印 9">
          <a:extLst>
            <a:ext uri="{FF2B5EF4-FFF2-40B4-BE49-F238E27FC236}">
              <a16:creationId xmlns:a16="http://schemas.microsoft.com/office/drawing/2014/main" id="{00000000-0008-0000-0100-000017480100}"/>
            </a:ext>
          </a:extLst>
        </xdr:cNvPr>
        <xdr:cNvSpPr>
          <a:spLocks noChangeArrowheads="1"/>
        </xdr:cNvSpPr>
      </xdr:nvSpPr>
      <xdr:spPr bwMode="auto">
        <a:xfrm>
          <a:off x="1000125" y="1362075"/>
          <a:ext cx="295275" cy="371475"/>
        </a:xfrm>
        <a:prstGeom prst="downArrow">
          <a:avLst>
            <a:gd name="adj1" fmla="val 50000"/>
            <a:gd name="adj2" fmla="val 40322"/>
          </a:avLst>
        </a:prstGeom>
        <a:solidFill>
          <a:srgbClr val="FF0000"/>
        </a:solidFill>
        <a:ln w="9525" algn="ctr">
          <a:solidFill>
            <a:srgbClr val="000000"/>
          </a:solidFill>
          <a:round/>
          <a:headEnd/>
          <a:tailEnd/>
        </a:ln>
      </xdr:spPr>
    </xdr:sp>
    <xdr:clientData/>
  </xdr:twoCellAnchor>
  <xdr:twoCellAnchor>
    <xdr:from>
      <xdr:col>11</xdr:col>
      <xdr:colOff>0</xdr:colOff>
      <xdr:row>16</xdr:row>
      <xdr:rowOff>38100</xdr:rowOff>
    </xdr:from>
    <xdr:to>
      <xdr:col>13</xdr:col>
      <xdr:colOff>9525</xdr:colOff>
      <xdr:row>18</xdr:row>
      <xdr:rowOff>123825</xdr:rowOff>
    </xdr:to>
    <xdr:sp macro="" textlink="">
      <xdr:nvSpPr>
        <xdr:cNvPr id="83992" name="下矢印 9">
          <a:extLst>
            <a:ext uri="{FF2B5EF4-FFF2-40B4-BE49-F238E27FC236}">
              <a16:creationId xmlns:a16="http://schemas.microsoft.com/office/drawing/2014/main" id="{00000000-0008-0000-0100-000018480100}"/>
            </a:ext>
          </a:extLst>
        </xdr:cNvPr>
        <xdr:cNvSpPr>
          <a:spLocks noChangeArrowheads="1"/>
        </xdr:cNvSpPr>
      </xdr:nvSpPr>
      <xdr:spPr bwMode="auto">
        <a:xfrm>
          <a:off x="1571625" y="2419350"/>
          <a:ext cx="295275" cy="371475"/>
        </a:xfrm>
        <a:prstGeom prst="downArrow">
          <a:avLst>
            <a:gd name="adj1" fmla="val 50000"/>
            <a:gd name="adj2" fmla="val 40322"/>
          </a:avLst>
        </a:prstGeom>
        <a:solidFill>
          <a:srgbClr val="FF0000"/>
        </a:solidFill>
        <a:ln w="9525" algn="ctr">
          <a:solidFill>
            <a:srgbClr val="000000"/>
          </a:solidFill>
          <a:round/>
          <a:headEnd/>
          <a:tailEnd/>
        </a:ln>
      </xdr:spPr>
    </xdr:sp>
    <xdr:clientData/>
  </xdr:twoCellAnchor>
  <xdr:twoCellAnchor>
    <xdr:from>
      <xdr:col>7</xdr:col>
      <xdr:colOff>0</xdr:colOff>
      <xdr:row>16</xdr:row>
      <xdr:rowOff>38100</xdr:rowOff>
    </xdr:from>
    <xdr:to>
      <xdr:col>9</xdr:col>
      <xdr:colOff>9525</xdr:colOff>
      <xdr:row>25</xdr:row>
      <xdr:rowOff>104775</xdr:rowOff>
    </xdr:to>
    <xdr:sp macro="" textlink="">
      <xdr:nvSpPr>
        <xdr:cNvPr id="83993" name="下矢印 9">
          <a:extLst>
            <a:ext uri="{FF2B5EF4-FFF2-40B4-BE49-F238E27FC236}">
              <a16:creationId xmlns:a16="http://schemas.microsoft.com/office/drawing/2014/main" id="{00000000-0008-0000-0100-000019480100}"/>
            </a:ext>
          </a:extLst>
        </xdr:cNvPr>
        <xdr:cNvSpPr>
          <a:spLocks noChangeArrowheads="1"/>
        </xdr:cNvSpPr>
      </xdr:nvSpPr>
      <xdr:spPr bwMode="auto">
        <a:xfrm>
          <a:off x="1000125" y="2419350"/>
          <a:ext cx="295275" cy="1381125"/>
        </a:xfrm>
        <a:prstGeom prst="downArrow">
          <a:avLst>
            <a:gd name="adj1" fmla="val 50000"/>
            <a:gd name="adj2" fmla="val 40321"/>
          </a:avLst>
        </a:prstGeom>
        <a:solidFill>
          <a:srgbClr val="FF0000"/>
        </a:solidFill>
        <a:ln w="9525" algn="ctr">
          <a:solidFill>
            <a:srgbClr val="000000"/>
          </a:solidFill>
          <a:round/>
          <a:headEnd/>
          <a:tailEnd/>
        </a:ln>
      </xdr:spPr>
    </xdr:sp>
    <xdr:clientData/>
  </xdr:twoCellAnchor>
  <xdr:twoCellAnchor>
    <xdr:from>
      <xdr:col>14</xdr:col>
      <xdr:colOff>133350</xdr:colOff>
      <xdr:row>37</xdr:row>
      <xdr:rowOff>28575</xdr:rowOff>
    </xdr:from>
    <xdr:to>
      <xdr:col>17</xdr:col>
      <xdr:colOff>0</xdr:colOff>
      <xdr:row>39</xdr:row>
      <xdr:rowOff>114300</xdr:rowOff>
    </xdr:to>
    <xdr:sp macro="" textlink="">
      <xdr:nvSpPr>
        <xdr:cNvPr id="83994" name="下矢印 9">
          <a:extLst>
            <a:ext uri="{FF2B5EF4-FFF2-40B4-BE49-F238E27FC236}">
              <a16:creationId xmlns:a16="http://schemas.microsoft.com/office/drawing/2014/main" id="{00000000-0008-0000-0100-00001A480100}"/>
            </a:ext>
          </a:extLst>
        </xdr:cNvPr>
        <xdr:cNvSpPr>
          <a:spLocks noChangeArrowheads="1"/>
        </xdr:cNvSpPr>
      </xdr:nvSpPr>
      <xdr:spPr bwMode="auto">
        <a:xfrm>
          <a:off x="2133600" y="5524500"/>
          <a:ext cx="295275" cy="371475"/>
        </a:xfrm>
        <a:prstGeom prst="downArrow">
          <a:avLst>
            <a:gd name="adj1" fmla="val 50000"/>
            <a:gd name="adj2" fmla="val 40322"/>
          </a:avLst>
        </a:prstGeom>
        <a:solidFill>
          <a:srgbClr val="FF0000"/>
        </a:solidFill>
        <a:ln w="9525" algn="ctr">
          <a:solidFill>
            <a:srgbClr val="000000"/>
          </a:solidFill>
          <a:round/>
          <a:headEnd/>
          <a:tailEnd/>
        </a:ln>
      </xdr:spPr>
    </xdr:sp>
    <xdr:clientData/>
  </xdr:twoCellAnchor>
  <xdr:twoCellAnchor>
    <xdr:from>
      <xdr:col>6</xdr:col>
      <xdr:colOff>123825</xdr:colOff>
      <xdr:row>30</xdr:row>
      <xdr:rowOff>28575</xdr:rowOff>
    </xdr:from>
    <xdr:to>
      <xdr:col>8</xdr:col>
      <xdr:colOff>133350</xdr:colOff>
      <xdr:row>32</xdr:row>
      <xdr:rowOff>114300</xdr:rowOff>
    </xdr:to>
    <xdr:sp macro="" textlink="">
      <xdr:nvSpPr>
        <xdr:cNvPr id="83995" name="下矢印 9">
          <a:extLst>
            <a:ext uri="{FF2B5EF4-FFF2-40B4-BE49-F238E27FC236}">
              <a16:creationId xmlns:a16="http://schemas.microsoft.com/office/drawing/2014/main" id="{00000000-0008-0000-0100-00001B480100}"/>
            </a:ext>
          </a:extLst>
        </xdr:cNvPr>
        <xdr:cNvSpPr>
          <a:spLocks noChangeArrowheads="1"/>
        </xdr:cNvSpPr>
      </xdr:nvSpPr>
      <xdr:spPr bwMode="auto">
        <a:xfrm>
          <a:off x="981075" y="4457700"/>
          <a:ext cx="295275" cy="371475"/>
        </a:xfrm>
        <a:prstGeom prst="downArrow">
          <a:avLst>
            <a:gd name="adj1" fmla="val 50000"/>
            <a:gd name="adj2" fmla="val 40322"/>
          </a:avLst>
        </a:prstGeom>
        <a:solidFill>
          <a:srgbClr val="FF0000"/>
        </a:solidFill>
        <a:ln w="9525" algn="ctr">
          <a:solidFill>
            <a:srgbClr val="000000"/>
          </a:solidFill>
          <a:round/>
          <a:headEnd/>
          <a:tailEnd/>
        </a:ln>
      </xdr:spPr>
    </xdr:sp>
    <xdr:clientData/>
  </xdr:twoCellAnchor>
  <xdr:twoCellAnchor>
    <xdr:from>
      <xdr:col>7</xdr:col>
      <xdr:colOff>9525</xdr:colOff>
      <xdr:row>44</xdr:row>
      <xdr:rowOff>28575</xdr:rowOff>
    </xdr:from>
    <xdr:to>
      <xdr:col>9</xdr:col>
      <xdr:colOff>19050</xdr:colOff>
      <xdr:row>46</xdr:row>
      <xdr:rowOff>114300</xdr:rowOff>
    </xdr:to>
    <xdr:sp macro="" textlink="">
      <xdr:nvSpPr>
        <xdr:cNvPr id="83996" name="下矢印 9">
          <a:extLst>
            <a:ext uri="{FF2B5EF4-FFF2-40B4-BE49-F238E27FC236}">
              <a16:creationId xmlns:a16="http://schemas.microsoft.com/office/drawing/2014/main" id="{00000000-0008-0000-0100-00001C480100}"/>
            </a:ext>
          </a:extLst>
        </xdr:cNvPr>
        <xdr:cNvSpPr>
          <a:spLocks noChangeArrowheads="1"/>
        </xdr:cNvSpPr>
      </xdr:nvSpPr>
      <xdr:spPr bwMode="auto">
        <a:xfrm>
          <a:off x="1009650" y="6543675"/>
          <a:ext cx="295275" cy="371475"/>
        </a:xfrm>
        <a:prstGeom prst="downArrow">
          <a:avLst>
            <a:gd name="adj1" fmla="val 50000"/>
            <a:gd name="adj2" fmla="val 40322"/>
          </a:avLst>
        </a:prstGeom>
        <a:solidFill>
          <a:srgbClr val="FF0000"/>
        </a:solidFill>
        <a:ln w="9525" algn="ctr">
          <a:solidFill>
            <a:srgbClr val="000000"/>
          </a:solidFill>
          <a:round/>
          <a:headEnd/>
          <a:tailEnd/>
        </a:ln>
      </xdr:spPr>
    </xdr:sp>
    <xdr:clientData/>
  </xdr:twoCellAnchor>
  <xdr:twoCellAnchor>
    <xdr:from>
      <xdr:col>6</xdr:col>
      <xdr:colOff>133350</xdr:colOff>
      <xdr:row>51</xdr:row>
      <xdr:rowOff>28575</xdr:rowOff>
    </xdr:from>
    <xdr:to>
      <xdr:col>9</xdr:col>
      <xdr:colOff>0</xdr:colOff>
      <xdr:row>53</xdr:row>
      <xdr:rowOff>114300</xdr:rowOff>
    </xdr:to>
    <xdr:sp macro="" textlink="">
      <xdr:nvSpPr>
        <xdr:cNvPr id="83997" name="下矢印 9">
          <a:extLst>
            <a:ext uri="{FF2B5EF4-FFF2-40B4-BE49-F238E27FC236}">
              <a16:creationId xmlns:a16="http://schemas.microsoft.com/office/drawing/2014/main" id="{00000000-0008-0000-0100-00001D480100}"/>
            </a:ext>
          </a:extLst>
        </xdr:cNvPr>
        <xdr:cNvSpPr>
          <a:spLocks noChangeArrowheads="1"/>
        </xdr:cNvSpPr>
      </xdr:nvSpPr>
      <xdr:spPr bwMode="auto">
        <a:xfrm>
          <a:off x="990600" y="7562850"/>
          <a:ext cx="295275" cy="371475"/>
        </a:xfrm>
        <a:prstGeom prst="downArrow">
          <a:avLst>
            <a:gd name="adj1" fmla="val 50000"/>
            <a:gd name="adj2" fmla="val 40322"/>
          </a:avLst>
        </a:prstGeom>
        <a:solidFill>
          <a:srgbClr val="FF0000"/>
        </a:solidFill>
        <a:ln w="9525" algn="ctr">
          <a:solidFill>
            <a:srgbClr val="000000"/>
          </a:solidFill>
          <a:round/>
          <a:headEnd/>
          <a:tailEnd/>
        </a:ln>
      </xdr:spPr>
    </xdr:sp>
    <xdr:clientData/>
  </xdr:twoCellAnchor>
  <xdr:twoCellAnchor>
    <xdr:from>
      <xdr:col>7</xdr:col>
      <xdr:colOff>0</xdr:colOff>
      <xdr:row>58</xdr:row>
      <xdr:rowOff>47625</xdr:rowOff>
    </xdr:from>
    <xdr:to>
      <xdr:col>9</xdr:col>
      <xdr:colOff>9525</xdr:colOff>
      <xdr:row>60</xdr:row>
      <xdr:rowOff>133350</xdr:rowOff>
    </xdr:to>
    <xdr:sp macro="" textlink="">
      <xdr:nvSpPr>
        <xdr:cNvPr id="83998" name="下矢印 9">
          <a:extLst>
            <a:ext uri="{FF2B5EF4-FFF2-40B4-BE49-F238E27FC236}">
              <a16:creationId xmlns:a16="http://schemas.microsoft.com/office/drawing/2014/main" id="{00000000-0008-0000-0100-00001E480100}"/>
            </a:ext>
          </a:extLst>
        </xdr:cNvPr>
        <xdr:cNvSpPr>
          <a:spLocks noChangeArrowheads="1"/>
        </xdr:cNvSpPr>
      </xdr:nvSpPr>
      <xdr:spPr bwMode="auto">
        <a:xfrm>
          <a:off x="1000125" y="8601075"/>
          <a:ext cx="295275" cy="371475"/>
        </a:xfrm>
        <a:prstGeom prst="downArrow">
          <a:avLst>
            <a:gd name="adj1" fmla="val 50000"/>
            <a:gd name="adj2" fmla="val 40322"/>
          </a:avLst>
        </a:prstGeom>
        <a:solidFill>
          <a:srgbClr val="FF0000"/>
        </a:solidFill>
        <a:ln w="9525" algn="ctr">
          <a:solidFill>
            <a:srgbClr val="000000"/>
          </a:solidFill>
          <a:round/>
          <a:headEnd/>
          <a:tailEnd/>
        </a:ln>
      </xdr:spPr>
    </xdr:sp>
    <xdr:clientData/>
  </xdr:twoCellAnchor>
  <xdr:twoCellAnchor>
    <xdr:from>
      <xdr:col>7</xdr:col>
      <xdr:colOff>0</xdr:colOff>
      <xdr:row>65</xdr:row>
      <xdr:rowOff>28575</xdr:rowOff>
    </xdr:from>
    <xdr:to>
      <xdr:col>9</xdr:col>
      <xdr:colOff>9525</xdr:colOff>
      <xdr:row>67</xdr:row>
      <xdr:rowOff>114300</xdr:rowOff>
    </xdr:to>
    <xdr:sp macro="" textlink="">
      <xdr:nvSpPr>
        <xdr:cNvPr id="83999" name="下矢印 9">
          <a:extLst>
            <a:ext uri="{FF2B5EF4-FFF2-40B4-BE49-F238E27FC236}">
              <a16:creationId xmlns:a16="http://schemas.microsoft.com/office/drawing/2014/main" id="{00000000-0008-0000-0100-00001F480100}"/>
            </a:ext>
          </a:extLst>
        </xdr:cNvPr>
        <xdr:cNvSpPr>
          <a:spLocks noChangeArrowheads="1"/>
        </xdr:cNvSpPr>
      </xdr:nvSpPr>
      <xdr:spPr bwMode="auto">
        <a:xfrm>
          <a:off x="1000125" y="9601200"/>
          <a:ext cx="295275" cy="371475"/>
        </a:xfrm>
        <a:prstGeom prst="downArrow">
          <a:avLst>
            <a:gd name="adj1" fmla="val 50000"/>
            <a:gd name="adj2" fmla="val 40322"/>
          </a:avLst>
        </a:prstGeom>
        <a:solidFill>
          <a:srgbClr val="FF0000"/>
        </a:solidFill>
        <a:ln w="9525" algn="ctr">
          <a:solidFill>
            <a:srgbClr val="000000"/>
          </a:solidFill>
          <a:round/>
          <a:headEnd/>
          <a:tailEnd/>
        </a:ln>
      </xdr:spPr>
    </xdr:sp>
    <xdr:clientData/>
  </xdr:twoCellAnchor>
  <xdr:twoCellAnchor>
    <xdr:from>
      <xdr:col>22</xdr:col>
      <xdr:colOff>47626</xdr:colOff>
      <xdr:row>23</xdr:row>
      <xdr:rowOff>38103</xdr:rowOff>
    </xdr:from>
    <xdr:to>
      <xdr:col>32</xdr:col>
      <xdr:colOff>38106</xdr:colOff>
      <xdr:row>42</xdr:row>
      <xdr:rowOff>104778</xdr:rowOff>
    </xdr:to>
    <xdr:sp macro="" textlink="">
      <xdr:nvSpPr>
        <xdr:cNvPr id="11" name="屈折矢印 10">
          <a:extLst>
            <a:ext uri="{FF2B5EF4-FFF2-40B4-BE49-F238E27FC236}">
              <a16:creationId xmlns:a16="http://schemas.microsoft.com/office/drawing/2014/main" id="{00000000-0008-0000-0100-00000B000000}"/>
            </a:ext>
          </a:extLst>
        </xdr:cNvPr>
        <xdr:cNvSpPr/>
      </xdr:nvSpPr>
      <xdr:spPr bwMode="auto">
        <a:xfrm rot="16200000" flipH="1">
          <a:off x="2338391" y="4100513"/>
          <a:ext cx="2838450" cy="1419230"/>
        </a:xfrm>
        <a:prstGeom prst="bentUpArrow">
          <a:avLst>
            <a:gd name="adj1" fmla="val 11890"/>
            <a:gd name="adj2" fmla="val 12533"/>
            <a:gd name="adj3" fmla="val 13749"/>
          </a:avLst>
        </a:prstGeom>
        <a:solidFill>
          <a:srgbClr val="FF00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58</xdr:col>
      <xdr:colOff>190499</xdr:colOff>
      <xdr:row>13</xdr:row>
      <xdr:rowOff>0</xdr:rowOff>
    </xdr:from>
    <xdr:to>
      <xdr:col>60</xdr:col>
      <xdr:colOff>19049</xdr:colOff>
      <xdr:row>18</xdr:row>
      <xdr:rowOff>123825</xdr:rowOff>
    </xdr:to>
    <xdr:sp macro="" textlink="">
      <xdr:nvSpPr>
        <xdr:cNvPr id="3" name="上矢印吹き出し 2">
          <a:extLst>
            <a:ext uri="{FF2B5EF4-FFF2-40B4-BE49-F238E27FC236}">
              <a16:creationId xmlns:a16="http://schemas.microsoft.com/office/drawing/2014/main" id="{00000000-0008-0000-0300-000003000000}"/>
            </a:ext>
          </a:extLst>
        </xdr:cNvPr>
        <xdr:cNvSpPr/>
      </xdr:nvSpPr>
      <xdr:spPr bwMode="auto">
        <a:xfrm rot="10800000">
          <a:off x="35985449" y="2038350"/>
          <a:ext cx="1209675" cy="800100"/>
        </a:xfrm>
        <a:prstGeom prst="upArrowCallout">
          <a:avLst>
            <a:gd name="adj1" fmla="val 25000"/>
            <a:gd name="adj2" fmla="val 25000"/>
            <a:gd name="adj3" fmla="val 25000"/>
            <a:gd name="adj4" fmla="val 55453"/>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係数Ｇ</a:t>
          </a:r>
          <a:endParaRPr lang="ja-JP" altLang="en-US" sz="110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民間消費支出構成</a:t>
          </a:r>
        </a:p>
      </xdr:txBody>
    </xdr:sp>
    <xdr:clientData/>
  </xdr:twoCellAnchor>
  <xdr:twoCellAnchor>
    <xdr:from>
      <xdr:col>2</xdr:col>
      <xdr:colOff>619125</xdr:colOff>
      <xdr:row>111</xdr:row>
      <xdr:rowOff>0</xdr:rowOff>
    </xdr:from>
    <xdr:to>
      <xdr:col>2</xdr:col>
      <xdr:colOff>1600200</xdr:colOff>
      <xdr:row>117</xdr:row>
      <xdr:rowOff>76200</xdr:rowOff>
    </xdr:to>
    <xdr:sp macro="" textlink="">
      <xdr:nvSpPr>
        <xdr:cNvPr id="5" name="下矢印吹き出し 4">
          <a:extLst>
            <a:ext uri="{FF2B5EF4-FFF2-40B4-BE49-F238E27FC236}">
              <a16:creationId xmlns:a16="http://schemas.microsoft.com/office/drawing/2014/main" id="{00000000-0008-0000-0300-000005000000}"/>
            </a:ext>
          </a:extLst>
        </xdr:cNvPr>
        <xdr:cNvSpPr/>
      </xdr:nvSpPr>
      <xdr:spPr bwMode="auto">
        <a:xfrm>
          <a:off x="942975" y="18078450"/>
          <a:ext cx="981075" cy="1047750"/>
        </a:xfrm>
        <a:prstGeom prst="downArrowCallou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係数Ｃ</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雇用者所得率</a:t>
          </a:r>
          <a:r>
            <a:rPr lang="ja-JP" altLang="en-US" sz="1000" b="0" i="0" u="none" strike="noStrike" baseline="0">
              <a:solidFill>
                <a:srgbClr val="000000"/>
              </a:solidFill>
              <a:latin typeface="ＭＳ Ｐゴシック"/>
              <a:ea typeface="ＭＳ Ｐゴシック"/>
            </a:rPr>
            <a:t>（列に変換）</a:t>
          </a:r>
        </a:p>
      </xdr:txBody>
    </xdr:sp>
    <xdr:clientData/>
  </xdr:twoCellAnchor>
  <xdr:twoCellAnchor>
    <xdr:from>
      <xdr:col>2</xdr:col>
      <xdr:colOff>571500</xdr:colOff>
      <xdr:row>122</xdr:row>
      <xdr:rowOff>76199</xdr:rowOff>
    </xdr:from>
    <xdr:to>
      <xdr:col>2</xdr:col>
      <xdr:colOff>1552575</xdr:colOff>
      <xdr:row>128</xdr:row>
      <xdr:rowOff>0</xdr:rowOff>
    </xdr:to>
    <xdr:sp macro="" textlink="">
      <xdr:nvSpPr>
        <xdr:cNvPr id="6" name="上矢印吹き出し 5">
          <a:extLst>
            <a:ext uri="{FF2B5EF4-FFF2-40B4-BE49-F238E27FC236}">
              <a16:creationId xmlns:a16="http://schemas.microsoft.com/office/drawing/2014/main" id="{00000000-0008-0000-0300-000006000000}"/>
            </a:ext>
          </a:extLst>
        </xdr:cNvPr>
        <xdr:cNvSpPr/>
      </xdr:nvSpPr>
      <xdr:spPr bwMode="auto">
        <a:xfrm>
          <a:off x="895350" y="18326099"/>
          <a:ext cx="981075" cy="885826"/>
        </a:xfrm>
        <a:prstGeom prst="upArrowCallou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係数Ｂ</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粗付加価値率</a:t>
          </a:r>
          <a:endParaRPr lang="ja-JP" altLang="en-US" sz="1100" b="0" i="0" u="none" strike="noStrike" baseline="0">
            <a:solidFill>
              <a:srgbClr val="000000"/>
            </a:solidFill>
            <a:latin typeface="Calibri"/>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（列に変換）</a:t>
          </a:r>
        </a:p>
      </xdr:txBody>
    </xdr:sp>
    <xdr:clientData/>
  </xdr:twoCellAnchor>
  <xdr:twoCellAnchor>
    <xdr:from>
      <xdr:col>1</xdr:col>
      <xdr:colOff>95250</xdr:colOff>
      <xdr:row>74</xdr:row>
      <xdr:rowOff>76200</xdr:rowOff>
    </xdr:from>
    <xdr:to>
      <xdr:col>2</xdr:col>
      <xdr:colOff>1438275</xdr:colOff>
      <xdr:row>77</xdr:row>
      <xdr:rowOff>66675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333375" y="11039475"/>
          <a:ext cx="1571625" cy="476250"/>
        </a:xfrm>
        <a:prstGeom prst="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rtl="0">
            <a:defRPr sz="1000"/>
          </a:pPr>
          <a:r>
            <a:rPr lang="ja-JP" altLang="en-US" sz="1100" b="1" i="0" u="none" strike="noStrike" baseline="0">
              <a:solidFill>
                <a:srgbClr val="000000"/>
              </a:solidFill>
              <a:latin typeface="ＭＳ Ｐゴシック"/>
              <a:ea typeface="ＭＳ Ｐゴシック"/>
            </a:rPr>
            <a:t>係数Ｄ</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投入係数</a:t>
          </a:r>
        </a:p>
      </xdr:txBody>
    </xdr:sp>
    <xdr:clientData/>
  </xdr:twoCellAnchor>
  <xdr:twoCellAnchor>
    <xdr:from>
      <xdr:col>1</xdr:col>
      <xdr:colOff>114300</xdr:colOff>
      <xdr:row>130</xdr:row>
      <xdr:rowOff>95250</xdr:rowOff>
    </xdr:from>
    <xdr:to>
      <xdr:col>2</xdr:col>
      <xdr:colOff>1495425</xdr:colOff>
      <xdr:row>133</xdr:row>
      <xdr:rowOff>95250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bwMode="auto">
        <a:xfrm>
          <a:off x="352425" y="19431000"/>
          <a:ext cx="1609725" cy="485775"/>
        </a:xfrm>
        <a:prstGeom prst="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rtl="0">
            <a:defRPr sz="1000"/>
          </a:pPr>
          <a:r>
            <a:rPr lang="ja-JP" altLang="en-US" sz="1100" b="1" i="0" u="none" strike="noStrike" baseline="0">
              <a:solidFill>
                <a:srgbClr val="000000"/>
              </a:solidFill>
              <a:latin typeface="ＭＳ Ｐゴシック"/>
              <a:ea typeface="ＭＳ Ｐゴシック"/>
            </a:rPr>
            <a:t>係数Ｅ</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逆行列係数(開放型)</a:t>
          </a:r>
        </a:p>
      </xdr:txBody>
    </xdr:sp>
    <xdr:clientData/>
  </xdr:twoCellAnchor>
  <mc:AlternateContent xmlns:mc="http://schemas.openxmlformats.org/markup-compatibility/2006">
    <mc:Choice xmlns:a14="http://schemas.microsoft.com/office/drawing/2010/main" Requires="a14">
      <xdr:twoCellAnchor editAs="oneCell">
        <xdr:from>
          <xdr:col>3</xdr:col>
          <xdr:colOff>184150</xdr:colOff>
          <xdr:row>127</xdr:row>
          <xdr:rowOff>95250</xdr:rowOff>
        </xdr:from>
        <xdr:to>
          <xdr:col>5</xdr:col>
          <xdr:colOff>200025</xdr:colOff>
          <xdr:row>129</xdr:row>
          <xdr:rowOff>38100</xdr:rowOff>
        </xdr:to>
        <xdr:sp macro="" textlink="">
          <xdr:nvSpPr>
            <xdr:cNvPr id="23557" name="Object 5" hidden="1">
              <a:extLst>
                <a:ext uri="{63B3BB69-23CF-44E3-9099-C40C66FF867C}">
                  <a14:compatExt spid="_x0000_s23557"/>
                </a:ext>
                <a:ext uri="{FF2B5EF4-FFF2-40B4-BE49-F238E27FC236}">
                  <a16:creationId xmlns:a16="http://schemas.microsoft.com/office/drawing/2014/main" id="{00000000-0008-0000-03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47625</xdr:colOff>
      <xdr:row>243</xdr:row>
      <xdr:rowOff>95250</xdr:rowOff>
    </xdr:from>
    <xdr:to>
      <xdr:col>2</xdr:col>
      <xdr:colOff>1571625</xdr:colOff>
      <xdr:row>246</xdr:row>
      <xdr:rowOff>95250</xdr:rowOff>
    </xdr:to>
    <xdr:sp macro="" textlink="">
      <xdr:nvSpPr>
        <xdr:cNvPr id="23918" name="正方形/長方形 7">
          <a:extLst>
            <a:ext uri="{FF2B5EF4-FFF2-40B4-BE49-F238E27FC236}">
              <a16:creationId xmlns:a16="http://schemas.microsoft.com/office/drawing/2014/main" id="{00000000-0008-0000-0300-00006E5D0000}"/>
            </a:ext>
          </a:extLst>
        </xdr:cNvPr>
        <xdr:cNvSpPr>
          <a:spLocks noChangeArrowheads="1"/>
        </xdr:cNvSpPr>
      </xdr:nvSpPr>
      <xdr:spPr bwMode="auto">
        <a:xfrm>
          <a:off x="152400" y="37071300"/>
          <a:ext cx="1743075" cy="485775"/>
        </a:xfrm>
        <a:prstGeom prst="rect">
          <a:avLst/>
        </a:prstGeom>
        <a:solidFill>
          <a:srgbClr val="FFFF00"/>
        </a:solidFill>
        <a:ln w="9525" algn="ctr">
          <a:solidFill>
            <a:srgbClr val="000000"/>
          </a:solidFill>
          <a:round/>
          <a:headEnd/>
          <a:tailEnd/>
        </a:ln>
      </xdr:spPr>
      <xdr:txBody>
        <a:bodyPr vertOverflow="clip" wrap="square" lIns="18288" tIns="0" rIns="0" bIns="0" anchor="ctr"/>
        <a:lstStyle/>
        <a:p>
          <a:pPr algn="ctr" rtl="0">
            <a:defRPr sz="1000"/>
          </a:pPr>
          <a:r>
            <a:rPr lang="ja-JP" altLang="en-US" sz="1100" b="1" i="0" u="none" strike="noStrike" baseline="0">
              <a:solidFill>
                <a:srgbClr val="000000"/>
              </a:solidFill>
              <a:latin typeface="ＭＳ Ｐゴシック"/>
              <a:ea typeface="ＭＳ Ｐゴシック"/>
            </a:rPr>
            <a:t>係数Ｊ</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逆行列係数</a:t>
          </a:r>
          <a:r>
            <a:rPr lang="ja-JP" altLang="en-US" sz="1000" b="0" i="0" u="none" strike="noStrike" baseline="0">
              <a:solidFill>
                <a:srgbClr val="000000"/>
              </a:solidFill>
              <a:latin typeface="ＭＳ Ｐゴシック"/>
              <a:ea typeface="ＭＳ Ｐゴシック"/>
            </a:rPr>
            <a:t>(開放型･外生化)</a:t>
          </a:r>
        </a:p>
      </xdr:txBody>
    </xdr:sp>
    <xdr:clientData/>
  </xdr:twoCellAnchor>
  <xdr:twoCellAnchor>
    <xdr:from>
      <xdr:col>56</xdr:col>
      <xdr:colOff>800100</xdr:colOff>
      <xdr:row>13</xdr:row>
      <xdr:rowOff>0</xdr:rowOff>
    </xdr:from>
    <xdr:to>
      <xdr:col>58</xdr:col>
      <xdr:colOff>152400</xdr:colOff>
      <xdr:row>18</xdr:row>
      <xdr:rowOff>123825</xdr:rowOff>
    </xdr:to>
    <xdr:sp macro="" textlink="">
      <xdr:nvSpPr>
        <xdr:cNvPr id="13" name="上矢印吹き出し 12">
          <a:extLst>
            <a:ext uri="{FF2B5EF4-FFF2-40B4-BE49-F238E27FC236}">
              <a16:creationId xmlns:a16="http://schemas.microsoft.com/office/drawing/2014/main" id="{00000000-0008-0000-0300-00000D000000}"/>
            </a:ext>
          </a:extLst>
        </xdr:cNvPr>
        <xdr:cNvSpPr/>
      </xdr:nvSpPr>
      <xdr:spPr bwMode="auto">
        <a:xfrm rot="10800000">
          <a:off x="40271700" y="2219325"/>
          <a:ext cx="1133475" cy="962025"/>
        </a:xfrm>
        <a:prstGeom prst="upArrowCallout">
          <a:avLst>
            <a:gd name="adj1" fmla="val 25000"/>
            <a:gd name="adj2" fmla="val 25000"/>
            <a:gd name="adj3" fmla="val 25000"/>
            <a:gd name="adj4" fmla="val 55453"/>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a:t>
          </a:r>
          <a:r>
            <a:rPr lang="en-US" altLang="ja-JP" sz="1100" b="1" i="0" u="none" strike="noStrike" baseline="0">
              <a:solidFill>
                <a:srgbClr val="000000"/>
              </a:solidFill>
              <a:latin typeface="ＭＳ Ｐゴシック"/>
              <a:ea typeface="ＭＳ Ｐゴシック"/>
            </a:rPr>
            <a:t>A</a:t>
          </a:r>
        </a:p>
        <a:p>
          <a:pPr algn="ctr" rtl="0">
            <a:lnSpc>
              <a:spcPts val="1300"/>
            </a:lnSpc>
            <a:defRPr sz="1000"/>
          </a:pPr>
          <a:r>
            <a:rPr lang="ja-JP" altLang="en-US" sz="1100" b="0" i="0" u="none" strike="noStrike" baseline="0">
              <a:solidFill>
                <a:srgbClr val="000000"/>
              </a:solidFill>
              <a:latin typeface="ＭＳ Ｐゴシック"/>
              <a:ea typeface="ＭＳ Ｐゴシック"/>
            </a:rPr>
            <a:t>自給率</a:t>
          </a:r>
          <a:endParaRPr lang="ja-JP" altLang="en-US" sz="1100" b="0" i="0" u="none" strike="noStrike" baseline="0">
            <a:solidFill>
              <a:srgbClr val="000000"/>
            </a:solidFill>
            <a:latin typeface="Calibri"/>
            <a:ea typeface="ＭＳ Ｐゴシック"/>
          </a:endParaRPr>
        </a:p>
      </xdr:txBody>
    </xdr:sp>
    <xdr:clientData/>
  </xdr:twoCellAnchor>
  <xdr:twoCellAnchor>
    <xdr:from>
      <xdr:col>7</xdr:col>
      <xdr:colOff>561976</xdr:colOff>
      <xdr:row>172</xdr:row>
      <xdr:rowOff>85724</xdr:rowOff>
    </xdr:from>
    <xdr:to>
      <xdr:col>9</xdr:col>
      <xdr:colOff>228600</xdr:colOff>
      <xdr:row>177</xdr:row>
      <xdr:rowOff>85724</xdr:rowOff>
    </xdr:to>
    <xdr:sp macro="" textlink="">
      <xdr:nvSpPr>
        <xdr:cNvPr id="14" name="下矢印吹き出し 13">
          <a:extLst>
            <a:ext uri="{FF2B5EF4-FFF2-40B4-BE49-F238E27FC236}">
              <a16:creationId xmlns:a16="http://schemas.microsoft.com/office/drawing/2014/main" id="{00000000-0008-0000-0300-00000E000000}"/>
            </a:ext>
          </a:extLst>
        </xdr:cNvPr>
        <xdr:cNvSpPr/>
      </xdr:nvSpPr>
      <xdr:spPr bwMode="auto">
        <a:xfrm>
          <a:off x="5467351" y="26536649"/>
          <a:ext cx="1133474" cy="847725"/>
        </a:xfrm>
        <a:prstGeom prst="downArrowCallout">
          <a:avLst>
            <a:gd name="adj1" fmla="val 31742"/>
            <a:gd name="adj2" fmla="val 25000"/>
            <a:gd name="adj3" fmla="val 18258"/>
            <a:gd name="adj4" fmla="val 69452"/>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a:t>
          </a:r>
          <a:r>
            <a:rPr lang="en-US" altLang="ja-JP" sz="1050" b="1" i="0" u="none" strike="noStrike" baseline="0">
              <a:solidFill>
                <a:srgbClr val="000000"/>
              </a:solidFill>
              <a:latin typeface="ＭＳ Ｐゴシック"/>
              <a:ea typeface="ＭＳ Ｐゴシック"/>
            </a:rPr>
            <a:t>F</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消費転換係数</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13</xdr:col>
      <xdr:colOff>714375</xdr:colOff>
      <xdr:row>185</xdr:row>
      <xdr:rowOff>123825</xdr:rowOff>
    </xdr:from>
    <xdr:to>
      <xdr:col>14</xdr:col>
      <xdr:colOff>714375</xdr:colOff>
      <xdr:row>191</xdr:row>
      <xdr:rowOff>152400</xdr:rowOff>
    </xdr:to>
    <xdr:sp macro="" textlink="">
      <xdr:nvSpPr>
        <xdr:cNvPr id="15" name="下矢印吹き出し 14">
          <a:extLst>
            <a:ext uri="{FF2B5EF4-FFF2-40B4-BE49-F238E27FC236}">
              <a16:creationId xmlns:a16="http://schemas.microsoft.com/office/drawing/2014/main" id="{00000000-0008-0000-0300-00000F000000}"/>
            </a:ext>
          </a:extLst>
        </xdr:cNvPr>
        <xdr:cNvSpPr/>
      </xdr:nvSpPr>
      <xdr:spPr bwMode="auto">
        <a:xfrm>
          <a:off x="8553450" y="28822650"/>
          <a:ext cx="733425" cy="962025"/>
        </a:xfrm>
        <a:prstGeom prst="downArrowCallout">
          <a:avLst>
            <a:gd name="adj1" fmla="val 25000"/>
            <a:gd name="adj2" fmla="val 19872"/>
            <a:gd name="adj3" fmla="val 16634"/>
            <a:gd name="adj4" fmla="val 73536"/>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b"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a:t>
          </a:r>
          <a:r>
            <a:rPr lang="en-US" altLang="ja-JP" sz="1050" b="1" i="0" u="none" strike="noStrike" baseline="0">
              <a:solidFill>
                <a:srgbClr val="000000"/>
              </a:solidFill>
              <a:latin typeface="ＭＳ Ｐゴシック"/>
              <a:ea typeface="ＭＳ Ｐゴシック"/>
            </a:rPr>
            <a:t>H</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就業係数</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15</xdr:col>
      <xdr:colOff>0</xdr:colOff>
      <xdr:row>185</xdr:row>
      <xdr:rowOff>123825</xdr:rowOff>
    </xdr:from>
    <xdr:to>
      <xdr:col>15</xdr:col>
      <xdr:colOff>704850</xdr:colOff>
      <xdr:row>191</xdr:row>
      <xdr:rowOff>152400</xdr:rowOff>
    </xdr:to>
    <xdr:sp macro="" textlink="">
      <xdr:nvSpPr>
        <xdr:cNvPr id="16" name="下矢印吹き出し 15">
          <a:extLst>
            <a:ext uri="{FF2B5EF4-FFF2-40B4-BE49-F238E27FC236}">
              <a16:creationId xmlns:a16="http://schemas.microsoft.com/office/drawing/2014/main" id="{00000000-0008-0000-0300-000010000000}"/>
            </a:ext>
          </a:extLst>
        </xdr:cNvPr>
        <xdr:cNvSpPr/>
      </xdr:nvSpPr>
      <xdr:spPr bwMode="auto">
        <a:xfrm>
          <a:off x="9305925" y="28822650"/>
          <a:ext cx="704850" cy="962025"/>
        </a:xfrm>
        <a:prstGeom prst="downArrowCallout">
          <a:avLst>
            <a:gd name="adj1" fmla="val 25000"/>
            <a:gd name="adj2" fmla="val 19872"/>
            <a:gd name="adj3" fmla="val 16634"/>
            <a:gd name="adj4" fmla="val 73536"/>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b"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係数Ｉ</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雇用係数</a:t>
          </a:r>
          <a:endParaRPr lang="ja-JP" altLang="en-US" sz="1000" b="0"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oukei.pref.gunma.jp/toukei/sokuhou_temp/&#38745;&#23713;&#30476;/&#38745;&#23713;&#30476;&#20844;&#2084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入力"/>
      <sheetName val="結果"/>
      <sheetName val="間接1次"/>
      <sheetName val="間接2次"/>
      <sheetName val="波及合計"/>
      <sheetName val="登録"/>
      <sheetName val="各種係数"/>
      <sheetName val="投入係数"/>
      <sheetName val="逆行列係数"/>
      <sheetName val="建設係数"/>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U82"/>
  <sheetViews>
    <sheetView showGridLines="0" tabSelected="1" zoomScaleNormal="100" workbookViewId="0"/>
  </sheetViews>
  <sheetFormatPr defaultColWidth="9.33203125" defaultRowHeight="12"/>
  <cols>
    <col min="1" max="2" width="1.77734375" style="58" customWidth="1"/>
    <col min="3" max="3" width="3.77734375" style="31" customWidth="1"/>
    <col min="4" max="4" width="33.109375" style="31" customWidth="1"/>
    <col min="5" max="5" width="20.77734375" style="31" customWidth="1"/>
    <col min="6" max="12" width="1.77734375" style="58" customWidth="1"/>
    <col min="13" max="13" width="15.77734375" style="58" customWidth="1"/>
    <col min="14" max="14" width="2.77734375" style="58" customWidth="1"/>
    <col min="15" max="18" width="18.77734375" style="58" customWidth="1"/>
    <col min="19" max="19" width="1.77734375" style="58" customWidth="1"/>
    <col min="20" max="16384" width="9.33203125" style="58"/>
  </cols>
  <sheetData>
    <row r="1" spans="2:19" ht="12.5" thickBot="1"/>
    <row r="2" spans="2:19" ht="12.75" customHeight="1">
      <c r="B2" s="164"/>
      <c r="C2" s="633" t="s">
        <v>484</v>
      </c>
      <c r="D2" s="633"/>
      <c r="E2" s="165"/>
      <c r="F2" s="166"/>
      <c r="I2" s="164"/>
      <c r="J2" s="633" t="s">
        <v>327</v>
      </c>
      <c r="K2" s="633"/>
      <c r="L2" s="633"/>
      <c r="M2" s="633"/>
      <c r="N2" s="179"/>
      <c r="O2" s="172"/>
      <c r="P2" s="172"/>
      <c r="Q2" s="172"/>
      <c r="R2" s="172"/>
      <c r="S2" s="166"/>
    </row>
    <row r="3" spans="2:19" ht="13.5" customHeight="1">
      <c r="B3" s="167"/>
      <c r="C3" s="634"/>
      <c r="D3" s="634"/>
      <c r="E3" s="32"/>
      <c r="F3" s="168"/>
      <c r="I3" s="167"/>
      <c r="J3" s="634"/>
      <c r="K3" s="634"/>
      <c r="L3" s="634"/>
      <c r="M3" s="634"/>
      <c r="N3" s="180"/>
      <c r="O3" s="173"/>
      <c r="P3" s="173"/>
      <c r="Q3" s="173"/>
      <c r="R3" s="173"/>
      <c r="S3" s="168"/>
    </row>
    <row r="4" spans="2:19" ht="12.75" customHeight="1" thickBot="1">
      <c r="B4" s="167"/>
      <c r="C4" s="186"/>
      <c r="D4" s="186"/>
      <c r="E4" s="32"/>
      <c r="F4" s="168"/>
      <c r="I4" s="174"/>
      <c r="J4" s="175"/>
      <c r="K4" s="173"/>
      <c r="L4" s="173"/>
      <c r="M4" s="605" t="s">
        <v>371</v>
      </c>
      <c r="N4" s="605"/>
      <c r="O4" s="605"/>
      <c r="P4" s="605"/>
      <c r="Q4" s="605"/>
      <c r="R4" s="605"/>
      <c r="S4" s="168"/>
    </row>
    <row r="5" spans="2:19" ht="12.75" customHeight="1">
      <c r="B5" s="167"/>
      <c r="C5" s="652" t="s">
        <v>526</v>
      </c>
      <c r="D5" s="652"/>
      <c r="E5" s="652"/>
      <c r="F5" s="168"/>
      <c r="G5" s="67"/>
      <c r="H5" s="67"/>
      <c r="I5" s="174"/>
      <c r="J5" s="175"/>
      <c r="K5" s="606"/>
      <c r="L5" s="607"/>
      <c r="M5" s="607"/>
      <c r="N5" s="608"/>
      <c r="O5" s="612" t="s">
        <v>114</v>
      </c>
      <c r="P5" s="614" t="s">
        <v>361</v>
      </c>
      <c r="Q5" s="616" t="s">
        <v>360</v>
      </c>
      <c r="R5" s="618" t="s">
        <v>375</v>
      </c>
      <c r="S5" s="168"/>
    </row>
    <row r="6" spans="2:19" ht="12.75" customHeight="1" thickBot="1">
      <c r="B6" s="167"/>
      <c r="C6" s="652"/>
      <c r="D6" s="652"/>
      <c r="E6" s="652"/>
      <c r="F6" s="168"/>
      <c r="G6" s="67"/>
      <c r="H6" s="67"/>
      <c r="I6" s="174"/>
      <c r="J6" s="175"/>
      <c r="K6" s="609"/>
      <c r="L6" s="610"/>
      <c r="M6" s="610"/>
      <c r="N6" s="611"/>
      <c r="O6" s="613"/>
      <c r="P6" s="615"/>
      <c r="Q6" s="617"/>
      <c r="R6" s="619"/>
      <c r="S6" s="168"/>
    </row>
    <row r="7" spans="2:19" ht="12.75" customHeight="1">
      <c r="B7" s="167"/>
      <c r="C7" s="652"/>
      <c r="D7" s="652"/>
      <c r="E7" s="652"/>
      <c r="F7" s="168"/>
      <c r="G7" s="67"/>
      <c r="H7" s="67"/>
      <c r="I7" s="167"/>
      <c r="J7" s="173"/>
      <c r="K7" s="189"/>
      <c r="L7" s="190"/>
      <c r="M7" s="635" t="s">
        <v>359</v>
      </c>
      <c r="N7" s="191"/>
      <c r="O7" s="638">
        <f>+③計算!E52</f>
        <v>0</v>
      </c>
      <c r="P7" s="640">
        <f>+③計算!L52</f>
        <v>0</v>
      </c>
      <c r="Q7" s="642">
        <f>+③計算!W52</f>
        <v>0</v>
      </c>
      <c r="R7" s="646">
        <f>+③計算!Z52</f>
        <v>0</v>
      </c>
      <c r="S7" s="168"/>
    </row>
    <row r="8" spans="2:19" ht="12.75" customHeight="1">
      <c r="B8" s="167"/>
      <c r="C8" s="652"/>
      <c r="D8" s="652"/>
      <c r="E8" s="652"/>
      <c r="F8" s="168"/>
      <c r="I8" s="174"/>
      <c r="J8" s="175"/>
      <c r="K8" s="189"/>
      <c r="L8" s="190"/>
      <c r="M8" s="636"/>
      <c r="N8" s="192" t="s">
        <v>330</v>
      </c>
      <c r="O8" s="639"/>
      <c r="P8" s="641"/>
      <c r="Q8" s="643"/>
      <c r="R8" s="647"/>
      <c r="S8" s="168"/>
    </row>
    <row r="9" spans="2:19" ht="12" customHeight="1">
      <c r="B9" s="167"/>
      <c r="C9" s="652"/>
      <c r="D9" s="652"/>
      <c r="E9" s="652"/>
      <c r="F9" s="168"/>
      <c r="G9" s="67"/>
      <c r="H9" s="67"/>
      <c r="I9" s="174"/>
      <c r="J9" s="175"/>
      <c r="K9" s="189"/>
      <c r="L9" s="145"/>
      <c r="M9" s="631" t="s">
        <v>357</v>
      </c>
      <c r="N9" s="182"/>
      <c r="O9" s="625">
        <f>+③計算!G52</f>
        <v>0</v>
      </c>
      <c r="P9" s="627">
        <f>+③計算!M52</f>
        <v>0</v>
      </c>
      <c r="Q9" s="648">
        <f>+③計算!X52</f>
        <v>0</v>
      </c>
      <c r="R9" s="629">
        <f>+③計算!AA52</f>
        <v>0</v>
      </c>
      <c r="S9" s="168"/>
    </row>
    <row r="10" spans="2:19">
      <c r="B10" s="167"/>
      <c r="C10" s="652"/>
      <c r="D10" s="652"/>
      <c r="E10" s="652"/>
      <c r="F10" s="169"/>
      <c r="G10" s="67"/>
      <c r="H10" s="67"/>
      <c r="I10" s="174"/>
      <c r="J10" s="175"/>
      <c r="K10" s="189"/>
      <c r="L10" s="146"/>
      <c r="M10" s="632"/>
      <c r="N10" s="183" t="s">
        <v>331</v>
      </c>
      <c r="O10" s="626"/>
      <c r="P10" s="628"/>
      <c r="Q10" s="649"/>
      <c r="R10" s="630"/>
      <c r="S10" s="168"/>
    </row>
    <row r="11" spans="2:19">
      <c r="B11" s="167"/>
      <c r="F11" s="169"/>
      <c r="G11" s="67"/>
      <c r="H11" s="67"/>
      <c r="I11" s="167"/>
      <c r="J11" s="173"/>
      <c r="K11" s="189"/>
      <c r="L11" s="146"/>
      <c r="M11" s="662" t="s">
        <v>358</v>
      </c>
      <c r="N11" s="184"/>
      <c r="O11" s="672">
        <f>+③計算!I52</f>
        <v>0</v>
      </c>
      <c r="P11" s="644">
        <f>+③計算!N52</f>
        <v>0</v>
      </c>
      <c r="Q11" s="670">
        <f>+③計算!Y52</f>
        <v>0</v>
      </c>
      <c r="R11" s="650">
        <f>+③計算!AB52</f>
        <v>0</v>
      </c>
      <c r="S11" s="168"/>
    </row>
    <row r="12" spans="2:19" ht="12.75" customHeight="1" thickBot="1">
      <c r="B12" s="167"/>
      <c r="C12" s="652" t="s">
        <v>525</v>
      </c>
      <c r="D12" s="652"/>
      <c r="E12" s="652"/>
      <c r="F12" s="169"/>
      <c r="I12" s="167"/>
      <c r="J12" s="173"/>
      <c r="K12" s="193"/>
      <c r="L12" s="147"/>
      <c r="M12" s="663"/>
      <c r="N12" s="185" t="s">
        <v>355</v>
      </c>
      <c r="O12" s="673"/>
      <c r="P12" s="645"/>
      <c r="Q12" s="671"/>
      <c r="R12" s="651"/>
      <c r="S12" s="168"/>
    </row>
    <row r="13" spans="2:19" ht="12" customHeight="1">
      <c r="B13" s="167"/>
      <c r="C13" s="652"/>
      <c r="D13" s="652"/>
      <c r="E13" s="652"/>
      <c r="F13" s="168"/>
      <c r="I13" s="167"/>
      <c r="J13" s="173"/>
      <c r="K13" s="637" t="s">
        <v>377</v>
      </c>
      <c r="L13" s="637"/>
      <c r="M13" s="637"/>
      <c r="N13" s="637"/>
      <c r="O13" s="637"/>
      <c r="P13" s="637"/>
      <c r="Q13" s="637"/>
      <c r="R13" s="637"/>
      <c r="S13" s="168"/>
    </row>
    <row r="14" spans="2:19" ht="12" customHeight="1">
      <c r="B14" s="167"/>
      <c r="C14" s="652"/>
      <c r="D14" s="652"/>
      <c r="E14" s="652"/>
      <c r="F14" s="169"/>
      <c r="I14" s="167"/>
      <c r="J14" s="173"/>
      <c r="K14" s="620" t="s">
        <v>373</v>
      </c>
      <c r="L14" s="620"/>
      <c r="M14" s="620"/>
      <c r="N14" s="620"/>
      <c r="O14" s="620"/>
      <c r="P14" s="620"/>
      <c r="Q14" s="620"/>
      <c r="R14" s="620"/>
      <c r="S14" s="168"/>
    </row>
    <row r="15" spans="2:19" ht="12.75" customHeight="1">
      <c r="B15" s="167"/>
      <c r="C15" s="652"/>
      <c r="D15" s="652"/>
      <c r="E15" s="652"/>
      <c r="F15" s="169"/>
      <c r="I15" s="167"/>
      <c r="J15" s="173"/>
      <c r="K15" s="620"/>
      <c r="L15" s="620"/>
      <c r="M15" s="620"/>
      <c r="N15" s="620"/>
      <c r="O15" s="620"/>
      <c r="P15" s="620"/>
      <c r="Q15" s="620"/>
      <c r="R15" s="620"/>
      <c r="S15" s="168"/>
    </row>
    <row r="16" spans="2:19" ht="12" customHeight="1">
      <c r="B16" s="167"/>
      <c r="C16" s="661"/>
      <c r="D16" s="661"/>
      <c r="E16" s="661"/>
      <c r="F16" s="169"/>
      <c r="I16" s="167"/>
      <c r="J16" s="173"/>
      <c r="K16" s="620" t="s">
        <v>372</v>
      </c>
      <c r="L16" s="620"/>
      <c r="M16" s="620"/>
      <c r="N16" s="620"/>
      <c r="O16" s="620"/>
      <c r="P16" s="620"/>
      <c r="Q16" s="620"/>
      <c r="R16" s="620"/>
      <c r="S16" s="168"/>
    </row>
    <row r="17" spans="2:21" ht="12" customHeight="1" thickBot="1">
      <c r="B17" s="167"/>
      <c r="C17" s="32"/>
      <c r="D17" s="32"/>
      <c r="E17" s="163" t="s">
        <v>362</v>
      </c>
      <c r="F17" s="168"/>
      <c r="I17" s="167"/>
      <c r="J17" s="173"/>
      <c r="K17" s="620"/>
      <c r="L17" s="620"/>
      <c r="M17" s="620"/>
      <c r="N17" s="620"/>
      <c r="O17" s="620"/>
      <c r="P17" s="620"/>
      <c r="Q17" s="620"/>
      <c r="R17" s="620"/>
      <c r="S17" s="168"/>
    </row>
    <row r="18" spans="2:21" ht="12.5" thickBot="1">
      <c r="B18" s="167"/>
      <c r="C18" s="653" t="s">
        <v>113</v>
      </c>
      <c r="D18" s="654"/>
      <c r="E18" s="59"/>
      <c r="F18" s="168"/>
      <c r="I18" s="167"/>
      <c r="J18" s="173"/>
      <c r="K18" s="173"/>
      <c r="L18" s="173"/>
      <c r="M18" s="176"/>
      <c r="N18" s="181"/>
      <c r="O18" s="176"/>
      <c r="P18" s="176"/>
      <c r="Q18" s="176"/>
      <c r="R18" s="177" t="s">
        <v>356</v>
      </c>
      <c r="S18" s="168"/>
    </row>
    <row r="19" spans="2:21" ht="13.5" customHeight="1">
      <c r="B19" s="167"/>
      <c r="C19" s="655"/>
      <c r="D19" s="656"/>
      <c r="E19" s="57" t="s">
        <v>486</v>
      </c>
      <c r="F19" s="168"/>
      <c r="I19" s="167"/>
      <c r="J19" s="173"/>
      <c r="K19" s="664" t="s">
        <v>514</v>
      </c>
      <c r="L19" s="665"/>
      <c r="M19" s="665"/>
      <c r="N19" s="665"/>
      <c r="O19" s="665"/>
      <c r="P19" s="665"/>
      <c r="Q19" s="666"/>
      <c r="R19" s="659">
        <f>IF(ISERROR(R7/E58),0,R7/E58)</f>
        <v>0</v>
      </c>
      <c r="S19" s="168"/>
    </row>
    <row r="20" spans="2:21" ht="12.5" thickBot="1">
      <c r="B20" s="167"/>
      <c r="C20" s="657"/>
      <c r="D20" s="658"/>
      <c r="E20" s="60"/>
      <c r="F20" s="168"/>
      <c r="I20" s="167"/>
      <c r="J20" s="173"/>
      <c r="K20" s="667"/>
      <c r="L20" s="668"/>
      <c r="M20" s="668"/>
      <c r="N20" s="668"/>
      <c r="O20" s="668"/>
      <c r="P20" s="668"/>
      <c r="Q20" s="669"/>
      <c r="R20" s="660"/>
      <c r="S20" s="168"/>
      <c r="U20" s="187"/>
    </row>
    <row r="21" spans="2:21">
      <c r="B21" s="167"/>
      <c r="C21" s="61" t="s">
        <v>54</v>
      </c>
      <c r="D21" s="212" t="s">
        <v>928</v>
      </c>
      <c r="E21" s="142">
        <v>0</v>
      </c>
      <c r="F21" s="168"/>
      <c r="I21" s="167"/>
      <c r="J21" s="173"/>
      <c r="K21" s="173"/>
      <c r="L21" s="173"/>
      <c r="M21" s="173"/>
      <c r="N21" s="173"/>
      <c r="O21" s="173"/>
      <c r="P21" s="173"/>
      <c r="Q21" s="173"/>
      <c r="R21" s="173"/>
      <c r="S21" s="168"/>
    </row>
    <row r="22" spans="2:21">
      <c r="B22" s="167"/>
      <c r="C22" s="61" t="s">
        <v>55</v>
      </c>
      <c r="D22" s="213" t="s">
        <v>2</v>
      </c>
      <c r="E22" s="142">
        <v>0</v>
      </c>
      <c r="F22" s="168"/>
      <c r="I22" s="167"/>
      <c r="J22" s="173"/>
      <c r="K22" s="173"/>
      <c r="L22" s="173"/>
      <c r="M22" s="622" t="s">
        <v>371</v>
      </c>
      <c r="N22" s="622"/>
      <c r="O22" s="622"/>
      <c r="P22" s="622"/>
      <c r="Q22" s="622"/>
      <c r="R22" s="622"/>
      <c r="S22" s="168"/>
    </row>
    <row r="23" spans="2:21">
      <c r="B23" s="167"/>
      <c r="C23" s="61" t="s">
        <v>56</v>
      </c>
      <c r="D23" s="213" t="s">
        <v>383</v>
      </c>
      <c r="E23" s="142">
        <v>0</v>
      </c>
      <c r="F23" s="168"/>
      <c r="I23" s="167"/>
      <c r="J23" s="173"/>
      <c r="K23" s="173"/>
      <c r="L23" s="173"/>
      <c r="M23" s="173"/>
      <c r="N23" s="173"/>
      <c r="O23" s="173"/>
      <c r="P23" s="173"/>
      <c r="Q23" s="173"/>
      <c r="R23" s="173"/>
      <c r="S23" s="168"/>
    </row>
    <row r="24" spans="2:21">
      <c r="B24" s="167"/>
      <c r="C24" s="61" t="s">
        <v>57</v>
      </c>
      <c r="D24" s="213" t="s">
        <v>6</v>
      </c>
      <c r="E24" s="142">
        <v>0</v>
      </c>
      <c r="F24" s="168"/>
      <c r="I24" s="167"/>
      <c r="J24" s="173"/>
      <c r="K24" s="173"/>
      <c r="L24" s="173"/>
      <c r="M24" s="173"/>
      <c r="N24" s="173"/>
      <c r="O24" s="173"/>
      <c r="P24" s="173"/>
      <c r="Q24" s="173"/>
      <c r="R24" s="173"/>
      <c r="S24" s="168"/>
    </row>
    <row r="25" spans="2:21">
      <c r="B25" s="167"/>
      <c r="C25" s="61" t="s">
        <v>58</v>
      </c>
      <c r="D25" s="213" t="s">
        <v>536</v>
      </c>
      <c r="E25" s="142">
        <v>0</v>
      </c>
      <c r="F25" s="168"/>
      <c r="I25" s="167"/>
      <c r="J25" s="173"/>
      <c r="K25" s="173"/>
      <c r="L25" s="173"/>
      <c r="M25" s="173"/>
      <c r="N25" s="173"/>
      <c r="O25" s="173"/>
      <c r="P25" s="173"/>
      <c r="Q25" s="173"/>
      <c r="R25" s="173"/>
      <c r="S25" s="168"/>
    </row>
    <row r="26" spans="2:21">
      <c r="B26" s="167"/>
      <c r="C26" s="132" t="s">
        <v>59</v>
      </c>
      <c r="D26" s="214" t="s">
        <v>9</v>
      </c>
      <c r="E26" s="143">
        <v>0</v>
      </c>
      <c r="F26" s="168"/>
      <c r="I26" s="167"/>
      <c r="J26" s="173"/>
      <c r="K26" s="173"/>
      <c r="L26" s="173"/>
      <c r="M26" s="173"/>
      <c r="N26" s="173"/>
      <c r="O26" s="173"/>
      <c r="P26" s="173"/>
      <c r="Q26" s="173"/>
      <c r="R26" s="173"/>
      <c r="S26" s="168"/>
    </row>
    <row r="27" spans="2:21">
      <c r="B27" s="167"/>
      <c r="C27" s="61" t="s">
        <v>60</v>
      </c>
      <c r="D27" s="213" t="s">
        <v>537</v>
      </c>
      <c r="E27" s="142">
        <v>0</v>
      </c>
      <c r="F27" s="168"/>
      <c r="I27" s="167"/>
      <c r="J27" s="173"/>
      <c r="K27" s="173"/>
      <c r="L27" s="173"/>
      <c r="M27" s="173"/>
      <c r="N27" s="173"/>
      <c r="O27" s="173"/>
      <c r="P27" s="173"/>
      <c r="Q27" s="173"/>
      <c r="R27" s="173"/>
      <c r="S27" s="168"/>
    </row>
    <row r="28" spans="2:21">
      <c r="B28" s="167"/>
      <c r="C28" s="61" t="s">
        <v>61</v>
      </c>
      <c r="D28" s="213" t="s">
        <v>871</v>
      </c>
      <c r="E28" s="142">
        <v>0</v>
      </c>
      <c r="F28" s="168"/>
      <c r="I28" s="167"/>
      <c r="J28" s="173"/>
      <c r="K28" s="173"/>
      <c r="L28" s="173"/>
      <c r="M28" s="173"/>
      <c r="N28" s="173"/>
      <c r="O28" s="173"/>
      <c r="P28" s="173"/>
      <c r="Q28" s="173"/>
      <c r="R28" s="173"/>
      <c r="S28" s="168"/>
    </row>
    <row r="29" spans="2:21">
      <c r="B29" s="167"/>
      <c r="C29" s="61" t="s">
        <v>62</v>
      </c>
      <c r="D29" s="213" t="s">
        <v>538</v>
      </c>
      <c r="E29" s="142">
        <v>0</v>
      </c>
      <c r="F29" s="168"/>
      <c r="I29" s="167"/>
      <c r="J29" s="173"/>
      <c r="K29" s="173"/>
      <c r="L29" s="173"/>
      <c r="M29" s="173"/>
      <c r="N29" s="173"/>
      <c r="O29" s="173"/>
      <c r="P29" s="173"/>
      <c r="Q29" s="173"/>
      <c r="R29" s="173"/>
      <c r="S29" s="168"/>
    </row>
    <row r="30" spans="2:21">
      <c r="B30" s="167"/>
      <c r="C30" s="133" t="s">
        <v>63</v>
      </c>
      <c r="D30" s="215" t="s">
        <v>13</v>
      </c>
      <c r="E30" s="144">
        <v>0</v>
      </c>
      <c r="F30" s="168"/>
      <c r="I30" s="167"/>
      <c r="J30" s="173"/>
      <c r="K30" s="173"/>
      <c r="L30" s="173"/>
      <c r="M30" s="173"/>
      <c r="N30" s="173"/>
      <c r="O30" s="173"/>
      <c r="P30" s="173"/>
      <c r="Q30" s="173"/>
      <c r="R30" s="173"/>
      <c r="S30" s="168"/>
    </row>
    <row r="31" spans="2:21">
      <c r="B31" s="167"/>
      <c r="C31" s="61" t="s">
        <v>64</v>
      </c>
      <c r="D31" s="213" t="s">
        <v>15</v>
      </c>
      <c r="E31" s="142">
        <v>0</v>
      </c>
      <c r="F31" s="168"/>
      <c r="I31" s="167"/>
      <c r="J31" s="173"/>
      <c r="K31" s="173"/>
      <c r="L31" s="173"/>
      <c r="M31" s="173"/>
      <c r="N31" s="173"/>
      <c r="O31" s="173"/>
      <c r="P31" s="173"/>
      <c r="Q31" s="173"/>
      <c r="R31" s="173"/>
      <c r="S31" s="168"/>
    </row>
    <row r="32" spans="2:21">
      <c r="B32" s="167"/>
      <c r="C32" s="61" t="s">
        <v>65</v>
      </c>
      <c r="D32" s="213" t="s">
        <v>17</v>
      </c>
      <c r="E32" s="142">
        <v>0</v>
      </c>
      <c r="F32" s="168"/>
      <c r="I32" s="167"/>
      <c r="J32" s="173"/>
      <c r="K32" s="173"/>
      <c r="L32" s="173"/>
      <c r="M32" s="173"/>
      <c r="N32" s="173"/>
      <c r="O32" s="173"/>
      <c r="P32" s="173"/>
      <c r="Q32" s="173"/>
      <c r="R32" s="173"/>
      <c r="S32" s="168"/>
    </row>
    <row r="33" spans="2:19">
      <c r="B33" s="167"/>
      <c r="C33" s="61" t="s">
        <v>66</v>
      </c>
      <c r="D33" s="213" t="s">
        <v>539</v>
      </c>
      <c r="E33" s="142">
        <v>0</v>
      </c>
      <c r="F33" s="168"/>
      <c r="I33" s="167"/>
      <c r="J33" s="173"/>
      <c r="K33" s="173"/>
      <c r="L33" s="173"/>
      <c r="M33" s="173"/>
      <c r="N33" s="173"/>
      <c r="O33" s="173"/>
      <c r="P33" s="173"/>
      <c r="Q33" s="173"/>
      <c r="R33" s="173"/>
      <c r="S33" s="168"/>
    </row>
    <row r="34" spans="2:19">
      <c r="B34" s="167"/>
      <c r="C34" s="61" t="s">
        <v>67</v>
      </c>
      <c r="D34" s="213" t="s">
        <v>540</v>
      </c>
      <c r="E34" s="142">
        <v>0</v>
      </c>
      <c r="F34" s="168"/>
      <c r="I34" s="167"/>
      <c r="J34" s="173"/>
      <c r="K34" s="173"/>
      <c r="L34" s="173"/>
      <c r="M34" s="173"/>
      <c r="N34" s="173"/>
      <c r="O34" s="173"/>
      <c r="P34" s="173"/>
      <c r="Q34" s="173"/>
      <c r="R34" s="173"/>
      <c r="S34" s="168"/>
    </row>
    <row r="35" spans="2:19">
      <c r="B35" s="167"/>
      <c r="C35" s="61" t="s">
        <v>68</v>
      </c>
      <c r="D35" s="213" t="s">
        <v>541</v>
      </c>
      <c r="E35" s="142">
        <v>0</v>
      </c>
      <c r="F35" s="168"/>
      <c r="I35" s="167"/>
      <c r="J35" s="173"/>
      <c r="K35" s="173"/>
      <c r="L35" s="173"/>
      <c r="M35" s="173"/>
      <c r="N35" s="173"/>
      <c r="O35" s="173"/>
      <c r="P35" s="173"/>
      <c r="Q35" s="173"/>
      <c r="R35" s="173"/>
      <c r="S35" s="168"/>
    </row>
    <row r="36" spans="2:19">
      <c r="B36" s="167"/>
      <c r="C36" s="132" t="s">
        <v>69</v>
      </c>
      <c r="D36" s="214" t="s">
        <v>243</v>
      </c>
      <c r="E36" s="143">
        <v>0</v>
      </c>
      <c r="F36" s="168"/>
      <c r="I36" s="167"/>
      <c r="J36" s="173"/>
      <c r="K36" s="173"/>
      <c r="L36" s="173"/>
      <c r="M36" s="173"/>
      <c r="N36" s="173"/>
      <c r="O36" s="173"/>
      <c r="P36" s="173"/>
      <c r="Q36" s="173"/>
      <c r="R36" s="173"/>
      <c r="S36" s="168"/>
    </row>
    <row r="37" spans="2:19">
      <c r="B37" s="167"/>
      <c r="C37" s="61" t="s">
        <v>70</v>
      </c>
      <c r="D37" s="213" t="s">
        <v>52</v>
      </c>
      <c r="E37" s="142">
        <v>0</v>
      </c>
      <c r="F37" s="168"/>
      <c r="I37" s="167"/>
      <c r="J37" s="173"/>
      <c r="K37" s="173"/>
      <c r="L37" s="173"/>
      <c r="M37" s="173"/>
      <c r="N37" s="173"/>
      <c r="O37" s="173"/>
      <c r="P37" s="173"/>
      <c r="Q37" s="173"/>
      <c r="R37" s="173"/>
      <c r="S37" s="168"/>
    </row>
    <row r="38" spans="2:19">
      <c r="B38" s="167"/>
      <c r="C38" s="61" t="s">
        <v>72</v>
      </c>
      <c r="D38" s="213" t="s">
        <v>929</v>
      </c>
      <c r="E38" s="142">
        <v>0</v>
      </c>
      <c r="F38" s="168"/>
      <c r="I38" s="167"/>
      <c r="J38" s="173"/>
      <c r="K38" s="173"/>
      <c r="L38" s="173"/>
      <c r="M38" s="173"/>
      <c r="N38" s="173"/>
      <c r="O38" s="173"/>
      <c r="P38" s="173"/>
      <c r="Q38" s="173"/>
      <c r="R38" s="173"/>
      <c r="S38" s="168"/>
    </row>
    <row r="39" spans="2:19">
      <c r="B39" s="167"/>
      <c r="C39" s="61" t="s">
        <v>73</v>
      </c>
      <c r="D39" s="213" t="s">
        <v>53</v>
      </c>
      <c r="E39" s="142">
        <v>0</v>
      </c>
      <c r="F39" s="168"/>
      <c r="I39" s="167"/>
      <c r="J39" s="173"/>
      <c r="K39" s="173"/>
      <c r="L39" s="173"/>
      <c r="M39" s="173"/>
      <c r="N39" s="173"/>
      <c r="O39" s="173"/>
      <c r="P39" s="173"/>
      <c r="Q39" s="173"/>
      <c r="R39" s="173"/>
      <c r="S39" s="168"/>
    </row>
    <row r="40" spans="2:19">
      <c r="B40" s="167"/>
      <c r="C40" s="133" t="s">
        <v>74</v>
      </c>
      <c r="D40" s="215" t="s">
        <v>23</v>
      </c>
      <c r="E40" s="144">
        <v>0</v>
      </c>
      <c r="F40" s="168"/>
      <c r="I40" s="167"/>
      <c r="J40" s="173"/>
      <c r="K40" s="173"/>
      <c r="L40" s="173"/>
      <c r="M40" s="173"/>
      <c r="N40" s="173"/>
      <c r="O40" s="173"/>
      <c r="P40" s="173"/>
      <c r="Q40" s="173"/>
      <c r="R40" s="173"/>
      <c r="S40" s="168"/>
    </row>
    <row r="41" spans="2:19" ht="12.5" thickBot="1">
      <c r="B41" s="167"/>
      <c r="C41" s="61" t="s">
        <v>76</v>
      </c>
      <c r="D41" s="213" t="s">
        <v>25</v>
      </c>
      <c r="E41" s="142">
        <v>0</v>
      </c>
      <c r="F41" s="168"/>
      <c r="I41" s="167"/>
      <c r="J41" s="173"/>
      <c r="K41" s="173"/>
      <c r="L41" s="173"/>
      <c r="M41" s="605" t="s">
        <v>378</v>
      </c>
      <c r="N41" s="605"/>
      <c r="O41" s="605"/>
      <c r="P41" s="605"/>
      <c r="Q41" s="605"/>
      <c r="R41" s="605"/>
      <c r="S41" s="168"/>
    </row>
    <row r="42" spans="2:19">
      <c r="B42" s="167"/>
      <c r="C42" s="61" t="s">
        <v>77</v>
      </c>
      <c r="D42" s="213" t="s">
        <v>542</v>
      </c>
      <c r="E42" s="142">
        <v>0</v>
      </c>
      <c r="F42" s="168"/>
      <c r="I42" s="167"/>
      <c r="J42" s="173"/>
      <c r="K42" s="606"/>
      <c r="L42" s="607"/>
      <c r="M42" s="607"/>
      <c r="N42" s="608"/>
      <c r="O42" s="612" t="s">
        <v>114</v>
      </c>
      <c r="P42" s="614" t="s">
        <v>361</v>
      </c>
      <c r="Q42" s="616" t="s">
        <v>360</v>
      </c>
      <c r="R42" s="618" t="s">
        <v>375</v>
      </c>
      <c r="S42" s="168"/>
    </row>
    <row r="43" spans="2:19" ht="12.5" thickBot="1">
      <c r="B43" s="167"/>
      <c r="C43" s="61" t="s">
        <v>79</v>
      </c>
      <c r="D43" s="213" t="s">
        <v>281</v>
      </c>
      <c r="E43" s="142">
        <v>0</v>
      </c>
      <c r="F43" s="168"/>
      <c r="I43" s="167"/>
      <c r="J43" s="173"/>
      <c r="K43" s="609"/>
      <c r="L43" s="610"/>
      <c r="M43" s="610"/>
      <c r="N43" s="611"/>
      <c r="O43" s="613"/>
      <c r="P43" s="615"/>
      <c r="Q43" s="617"/>
      <c r="R43" s="619"/>
      <c r="S43" s="168"/>
    </row>
    <row r="44" spans="2:19">
      <c r="B44" s="167"/>
      <c r="C44" s="61" t="s">
        <v>80</v>
      </c>
      <c r="D44" s="213" t="s">
        <v>283</v>
      </c>
      <c r="E44" s="142">
        <v>0</v>
      </c>
      <c r="F44" s="168"/>
      <c r="I44" s="167"/>
      <c r="J44" s="173"/>
      <c r="K44" s="248"/>
      <c r="L44" s="249"/>
      <c r="M44" s="591" t="s">
        <v>379</v>
      </c>
      <c r="N44" s="250"/>
      <c r="O44" s="593">
        <f>+③計算!AD52</f>
        <v>0</v>
      </c>
      <c r="P44" s="585">
        <f>+③計算!AF52</f>
        <v>0</v>
      </c>
      <c r="Q44" s="587">
        <f>+③計算!AH52</f>
        <v>0</v>
      </c>
      <c r="R44" s="595">
        <f>+③計算!AJ52</f>
        <v>0</v>
      </c>
      <c r="S44" s="168"/>
    </row>
    <row r="45" spans="2:19">
      <c r="B45" s="167"/>
      <c r="C45" s="61" t="s">
        <v>81</v>
      </c>
      <c r="D45" s="213" t="s">
        <v>29</v>
      </c>
      <c r="E45" s="142">
        <v>0</v>
      </c>
      <c r="F45" s="168"/>
      <c r="I45" s="167"/>
      <c r="J45" s="173"/>
      <c r="K45" s="251"/>
      <c r="L45" s="252"/>
      <c r="M45" s="592"/>
      <c r="N45" s="253" t="s">
        <v>381</v>
      </c>
      <c r="O45" s="594"/>
      <c r="P45" s="586"/>
      <c r="Q45" s="588"/>
      <c r="R45" s="596"/>
      <c r="S45" s="168"/>
    </row>
    <row r="46" spans="2:19">
      <c r="B46" s="167"/>
      <c r="C46" s="132" t="s">
        <v>83</v>
      </c>
      <c r="D46" s="214" t="s">
        <v>543</v>
      </c>
      <c r="E46" s="143">
        <v>0</v>
      </c>
      <c r="F46" s="168"/>
      <c r="I46" s="167"/>
      <c r="J46" s="173"/>
      <c r="K46" s="251"/>
      <c r="L46" s="257"/>
      <c r="M46" s="597" t="s">
        <v>380</v>
      </c>
      <c r="N46" s="255"/>
      <c r="O46" s="599">
        <f>+③計算!AE52</f>
        <v>0</v>
      </c>
      <c r="P46" s="601">
        <f>+③計算!AG52</f>
        <v>0</v>
      </c>
      <c r="Q46" s="603">
        <f>+③計算!AI52</f>
        <v>0</v>
      </c>
      <c r="R46" s="589">
        <f>+③計算!AK52</f>
        <v>0</v>
      </c>
      <c r="S46" s="168"/>
    </row>
    <row r="47" spans="2:19" ht="12.5" thickBot="1">
      <c r="B47" s="167"/>
      <c r="C47" s="61" t="s">
        <v>84</v>
      </c>
      <c r="D47" s="213" t="s">
        <v>32</v>
      </c>
      <c r="E47" s="142">
        <v>0</v>
      </c>
      <c r="F47" s="168"/>
      <c r="I47" s="167"/>
      <c r="J47" s="173"/>
      <c r="K47" s="254"/>
      <c r="L47" s="258"/>
      <c r="M47" s="598"/>
      <c r="N47" s="256" t="s">
        <v>382</v>
      </c>
      <c r="O47" s="600"/>
      <c r="P47" s="602"/>
      <c r="Q47" s="604"/>
      <c r="R47" s="590"/>
      <c r="S47" s="168"/>
    </row>
    <row r="48" spans="2:19">
      <c r="B48" s="167"/>
      <c r="C48" s="61" t="s">
        <v>85</v>
      </c>
      <c r="D48" s="213" t="s">
        <v>544</v>
      </c>
      <c r="E48" s="142">
        <v>0</v>
      </c>
      <c r="F48" s="168"/>
      <c r="I48" s="167"/>
      <c r="J48" s="173"/>
      <c r="K48" s="623" t="s">
        <v>515</v>
      </c>
      <c r="L48" s="623"/>
      <c r="M48" s="623"/>
      <c r="N48" s="623"/>
      <c r="O48" s="623"/>
      <c r="P48" s="623"/>
      <c r="Q48" s="623"/>
      <c r="R48" s="623"/>
      <c r="S48" s="168"/>
    </row>
    <row r="49" spans="2:19">
      <c r="B49" s="167"/>
      <c r="C49" s="61" t="s">
        <v>86</v>
      </c>
      <c r="D49" s="213" t="s">
        <v>384</v>
      </c>
      <c r="E49" s="142">
        <v>0</v>
      </c>
      <c r="F49" s="168"/>
      <c r="I49" s="167"/>
      <c r="J49" s="173"/>
      <c r="K49" s="624"/>
      <c r="L49" s="624"/>
      <c r="M49" s="624"/>
      <c r="N49" s="624"/>
      <c r="O49" s="624"/>
      <c r="P49" s="624"/>
      <c r="Q49" s="624"/>
      <c r="R49" s="624"/>
      <c r="S49" s="168"/>
    </row>
    <row r="50" spans="2:19">
      <c r="B50" s="167"/>
      <c r="C50" s="133" t="s">
        <v>87</v>
      </c>
      <c r="D50" s="215" t="s">
        <v>36</v>
      </c>
      <c r="E50" s="144">
        <v>0</v>
      </c>
      <c r="F50" s="168"/>
      <c r="I50" s="167"/>
      <c r="J50" s="173"/>
      <c r="K50" s="624" t="s">
        <v>516</v>
      </c>
      <c r="L50" s="624"/>
      <c r="M50" s="624"/>
      <c r="N50" s="624"/>
      <c r="O50" s="624"/>
      <c r="P50" s="624"/>
      <c r="Q50" s="624"/>
      <c r="R50" s="624"/>
      <c r="S50" s="168"/>
    </row>
    <row r="51" spans="2:19">
      <c r="B51" s="167"/>
      <c r="C51" s="61" t="s">
        <v>88</v>
      </c>
      <c r="D51" s="213" t="s">
        <v>545</v>
      </c>
      <c r="E51" s="142">
        <v>0</v>
      </c>
      <c r="F51" s="168"/>
      <c r="I51" s="167"/>
      <c r="J51" s="173"/>
      <c r="K51" s="624"/>
      <c r="L51" s="624"/>
      <c r="M51" s="624"/>
      <c r="N51" s="624"/>
      <c r="O51" s="624"/>
      <c r="P51" s="624"/>
      <c r="Q51" s="624"/>
      <c r="R51" s="624"/>
      <c r="S51" s="168"/>
    </row>
    <row r="52" spans="2:19">
      <c r="B52" s="167"/>
      <c r="C52" s="61" t="s">
        <v>89</v>
      </c>
      <c r="D52" s="213" t="s">
        <v>546</v>
      </c>
      <c r="E52" s="142">
        <v>0</v>
      </c>
      <c r="F52" s="168"/>
      <c r="I52" s="167"/>
      <c r="J52" s="173"/>
      <c r="K52" s="173"/>
      <c r="L52" s="173"/>
      <c r="M52" s="622" t="s">
        <v>378</v>
      </c>
      <c r="N52" s="622"/>
      <c r="O52" s="622"/>
      <c r="P52" s="622"/>
      <c r="Q52" s="622"/>
      <c r="R52" s="622"/>
      <c r="S52" s="168"/>
    </row>
    <row r="53" spans="2:19">
      <c r="B53" s="167"/>
      <c r="C53" s="61" t="s">
        <v>90</v>
      </c>
      <c r="D53" s="213" t="s">
        <v>930</v>
      </c>
      <c r="E53" s="142">
        <v>0</v>
      </c>
      <c r="F53" s="168"/>
      <c r="I53" s="167"/>
      <c r="J53" s="173"/>
      <c r="K53" s="173"/>
      <c r="L53" s="173"/>
      <c r="M53" s="173"/>
      <c r="N53" s="173"/>
      <c r="O53" s="173"/>
      <c r="P53" s="173"/>
      <c r="Q53" s="173"/>
      <c r="R53" s="173"/>
      <c r="S53" s="168"/>
    </row>
    <row r="54" spans="2:19">
      <c r="B54" s="167"/>
      <c r="C54" s="61" t="s">
        <v>385</v>
      </c>
      <c r="D54" s="213" t="s">
        <v>547</v>
      </c>
      <c r="E54" s="142">
        <v>0</v>
      </c>
      <c r="F54" s="168"/>
      <c r="I54" s="167"/>
      <c r="J54" s="173"/>
      <c r="K54" s="173"/>
      <c r="L54" s="173"/>
      <c r="M54" s="173"/>
      <c r="N54" s="173"/>
      <c r="O54" s="173"/>
      <c r="P54" s="173"/>
      <c r="Q54" s="173"/>
      <c r="R54" s="173"/>
      <c r="S54" s="168"/>
    </row>
    <row r="55" spans="2:19">
      <c r="B55" s="167"/>
      <c r="C55" s="61" t="s">
        <v>386</v>
      </c>
      <c r="D55" s="213" t="s">
        <v>548</v>
      </c>
      <c r="E55" s="142">
        <v>0</v>
      </c>
      <c r="F55" s="168"/>
      <c r="I55" s="167"/>
      <c r="J55" s="173"/>
      <c r="K55" s="173"/>
      <c r="L55" s="173"/>
      <c r="M55" s="173"/>
      <c r="N55" s="173"/>
      <c r="O55" s="173"/>
      <c r="P55" s="173"/>
      <c r="Q55" s="173"/>
      <c r="R55" s="173"/>
      <c r="S55" s="168"/>
    </row>
    <row r="56" spans="2:19">
      <c r="B56" s="167"/>
      <c r="C56" s="61" t="s">
        <v>387</v>
      </c>
      <c r="D56" s="213" t="s">
        <v>43</v>
      </c>
      <c r="E56" s="142">
        <v>0</v>
      </c>
      <c r="F56" s="168"/>
      <c r="I56" s="167"/>
      <c r="J56" s="173"/>
      <c r="K56" s="173"/>
      <c r="L56" s="173"/>
      <c r="M56" s="173"/>
      <c r="N56" s="173"/>
      <c r="O56" s="173"/>
      <c r="P56" s="259"/>
      <c r="Q56" s="173"/>
      <c r="R56" s="173"/>
      <c r="S56" s="168"/>
    </row>
    <row r="57" spans="2:19" ht="12.5" thickBot="1">
      <c r="B57" s="167"/>
      <c r="C57" s="61" t="s">
        <v>388</v>
      </c>
      <c r="D57" s="216" t="s">
        <v>44</v>
      </c>
      <c r="E57" s="142">
        <v>0</v>
      </c>
      <c r="F57" s="168"/>
      <c r="I57" s="167"/>
      <c r="J57" s="173"/>
      <c r="K57" s="173"/>
      <c r="L57" s="173"/>
      <c r="M57" s="173"/>
      <c r="N57" s="173"/>
      <c r="O57" s="173"/>
      <c r="P57" s="173"/>
      <c r="Q57" s="173"/>
      <c r="R57" s="173"/>
      <c r="S57" s="168"/>
    </row>
    <row r="58" spans="2:19" ht="12.5" thickBot="1">
      <c r="B58" s="167"/>
      <c r="C58" s="62"/>
      <c r="D58" s="63" t="s">
        <v>326</v>
      </c>
      <c r="E58" s="66">
        <f>SUM(E21:E57)</f>
        <v>0</v>
      </c>
      <c r="F58" s="168"/>
      <c r="I58" s="167"/>
      <c r="J58" s="173"/>
      <c r="K58" s="173"/>
      <c r="L58" s="173"/>
      <c r="M58" s="173"/>
      <c r="N58" s="173"/>
      <c r="O58" s="173"/>
      <c r="P58" s="173"/>
      <c r="Q58" s="173"/>
      <c r="R58" s="173"/>
      <c r="S58" s="168"/>
    </row>
    <row r="59" spans="2:19">
      <c r="B59" s="167"/>
      <c r="C59" s="32"/>
      <c r="D59" s="524"/>
      <c r="E59" s="525"/>
      <c r="F59" s="168"/>
      <c r="I59" s="167"/>
      <c r="J59" s="173"/>
      <c r="K59" s="173"/>
      <c r="L59" s="173"/>
      <c r="M59" s="173"/>
      <c r="N59" s="173"/>
      <c r="O59" s="173"/>
      <c r="P59" s="173"/>
      <c r="Q59" s="173"/>
      <c r="R59" s="173"/>
      <c r="S59" s="168"/>
    </row>
    <row r="60" spans="2:19">
      <c r="B60" s="167"/>
      <c r="C60" s="32"/>
      <c r="D60" s="524"/>
      <c r="E60" s="525"/>
      <c r="F60" s="168"/>
      <c r="I60" s="167"/>
      <c r="J60" s="173"/>
      <c r="K60" s="173"/>
      <c r="L60" s="173"/>
      <c r="M60" s="173"/>
      <c r="N60" s="173"/>
      <c r="O60" s="173"/>
      <c r="P60" s="173"/>
      <c r="Q60" s="173"/>
      <c r="R60" s="173"/>
      <c r="S60" s="168"/>
    </row>
    <row r="61" spans="2:19">
      <c r="B61" s="167"/>
      <c r="C61" s="32"/>
      <c r="D61" s="524"/>
      <c r="E61" s="525"/>
      <c r="F61" s="168"/>
      <c r="I61" s="167"/>
      <c r="J61" s="173"/>
      <c r="K61" s="173"/>
      <c r="L61" s="173"/>
      <c r="M61" s="173"/>
      <c r="N61" s="173"/>
      <c r="O61" s="173"/>
      <c r="P61" s="173"/>
      <c r="Q61" s="173"/>
      <c r="R61" s="173"/>
      <c r="S61" s="168"/>
    </row>
    <row r="62" spans="2:19">
      <c r="B62" s="167"/>
      <c r="C62" s="32"/>
      <c r="D62" s="524"/>
      <c r="E62" s="525"/>
      <c r="F62" s="168"/>
      <c r="I62" s="167"/>
      <c r="J62" s="173"/>
      <c r="K62" s="173"/>
      <c r="L62" s="173"/>
      <c r="M62" s="173"/>
      <c r="N62" s="173"/>
      <c r="O62" s="173"/>
      <c r="P62" s="173"/>
      <c r="Q62" s="173"/>
      <c r="R62" s="173"/>
      <c r="S62" s="168"/>
    </row>
    <row r="63" spans="2:19">
      <c r="B63" s="167"/>
      <c r="C63" s="32"/>
      <c r="D63" s="524"/>
      <c r="E63" s="525"/>
      <c r="F63" s="168"/>
      <c r="I63" s="167"/>
      <c r="J63" s="173"/>
      <c r="K63" s="173"/>
      <c r="L63" s="173"/>
      <c r="M63" s="173"/>
      <c r="N63" s="173"/>
      <c r="O63" s="173"/>
      <c r="P63" s="173"/>
      <c r="Q63" s="173"/>
      <c r="R63" s="173"/>
      <c r="S63" s="168"/>
    </row>
    <row r="64" spans="2:19">
      <c r="B64" s="167"/>
      <c r="C64" s="32"/>
      <c r="D64" s="524"/>
      <c r="E64" s="525"/>
      <c r="F64" s="168"/>
      <c r="I64" s="167"/>
      <c r="J64" s="173"/>
      <c r="K64" s="173"/>
      <c r="L64" s="173"/>
      <c r="M64" s="173"/>
      <c r="N64" s="173"/>
      <c r="O64" s="173"/>
      <c r="P64" s="173"/>
      <c r="Q64" s="173"/>
      <c r="R64" s="173"/>
      <c r="S64" s="168"/>
    </row>
    <row r="65" spans="2:19">
      <c r="B65" s="167"/>
      <c r="C65" s="32"/>
      <c r="D65" s="524"/>
      <c r="E65" s="525"/>
      <c r="F65" s="168"/>
      <c r="I65" s="167"/>
      <c r="J65" s="173"/>
      <c r="K65" s="173"/>
      <c r="L65" s="173"/>
      <c r="M65" s="173"/>
      <c r="N65" s="173"/>
      <c r="O65" s="173"/>
      <c r="P65" s="173"/>
      <c r="Q65" s="173"/>
      <c r="R65" s="173"/>
      <c r="S65" s="168"/>
    </row>
    <row r="66" spans="2:19" ht="12.5" thickBot="1">
      <c r="B66" s="170"/>
      <c r="C66" s="32"/>
      <c r="D66" s="524"/>
      <c r="E66" s="525"/>
      <c r="F66" s="171"/>
      <c r="I66" s="170"/>
      <c r="J66" s="178"/>
      <c r="K66" s="178"/>
      <c r="L66" s="178"/>
      <c r="M66" s="178"/>
      <c r="N66" s="178"/>
      <c r="O66" s="178"/>
      <c r="P66" s="178"/>
      <c r="Q66" s="178"/>
      <c r="R66" s="178"/>
      <c r="S66" s="171"/>
    </row>
    <row r="67" spans="2:19">
      <c r="C67" s="165"/>
      <c r="D67" s="558"/>
      <c r="E67" s="559"/>
    </row>
    <row r="68" spans="2:19">
      <c r="C68" s="32"/>
      <c r="D68" s="524"/>
      <c r="E68" s="525"/>
      <c r="J68" s="173"/>
      <c r="K68" s="173"/>
      <c r="L68" s="173"/>
      <c r="M68" s="173"/>
      <c r="N68" s="173"/>
      <c r="O68" s="173"/>
      <c r="P68" s="173"/>
      <c r="Q68" s="173"/>
      <c r="R68" s="173"/>
    </row>
    <row r="69" spans="2:19">
      <c r="C69" s="32"/>
      <c r="D69" s="32"/>
      <c r="E69" s="32"/>
      <c r="J69" s="621"/>
      <c r="K69" s="621"/>
      <c r="L69" s="621"/>
      <c r="M69" s="621"/>
      <c r="N69" s="621"/>
      <c r="O69" s="621"/>
      <c r="P69" s="621"/>
      <c r="Q69" s="621"/>
      <c r="R69" s="173"/>
    </row>
    <row r="70" spans="2:19">
      <c r="D70" s="64"/>
      <c r="E70" s="65"/>
      <c r="J70" s="621"/>
      <c r="K70" s="621"/>
      <c r="L70" s="621"/>
      <c r="M70" s="621"/>
      <c r="N70" s="621"/>
      <c r="O70" s="621"/>
      <c r="P70" s="621"/>
      <c r="Q70" s="621"/>
      <c r="R70" s="173"/>
    </row>
    <row r="71" spans="2:19">
      <c r="J71" s="173"/>
      <c r="K71" s="173"/>
      <c r="L71" s="173"/>
      <c r="M71" s="173"/>
      <c r="N71" s="173"/>
      <c r="O71" s="173"/>
      <c r="P71" s="173"/>
      <c r="Q71" s="173"/>
      <c r="R71" s="173"/>
    </row>
    <row r="72" spans="2:19">
      <c r="J72" s="620"/>
      <c r="K72" s="620"/>
      <c r="L72" s="620"/>
      <c r="M72" s="620"/>
      <c r="N72" s="620"/>
      <c r="O72" s="620"/>
      <c r="P72" s="620"/>
      <c r="Q72" s="620"/>
      <c r="R72" s="173"/>
    </row>
    <row r="73" spans="2:19">
      <c r="C73" s="529"/>
      <c r="D73" s="529"/>
      <c r="E73" s="529"/>
      <c r="J73" s="620"/>
      <c r="K73" s="620"/>
      <c r="L73" s="620"/>
      <c r="M73" s="620"/>
      <c r="N73" s="620"/>
      <c r="O73" s="620"/>
      <c r="P73" s="620"/>
      <c r="Q73" s="620"/>
      <c r="R73" s="173"/>
    </row>
    <row r="74" spans="2:19">
      <c r="C74" s="529"/>
      <c r="D74" s="529"/>
      <c r="E74" s="529"/>
    </row>
    <row r="75" spans="2:19">
      <c r="C75" s="529"/>
      <c r="D75" s="529"/>
      <c r="E75" s="529"/>
    </row>
    <row r="80" spans="2:19">
      <c r="C80" s="529"/>
      <c r="D80" s="529"/>
      <c r="E80" s="529"/>
    </row>
    <row r="81" spans="3:5">
      <c r="C81" s="529"/>
      <c r="D81" s="529"/>
      <c r="E81" s="529"/>
    </row>
    <row r="82" spans="3:5">
      <c r="C82" s="529"/>
      <c r="D82" s="529"/>
      <c r="E82" s="529"/>
    </row>
  </sheetData>
  <sheetProtection selectLockedCells="1" selectUnlockedCells="1"/>
  <mergeCells count="54">
    <mergeCell ref="C12:E15"/>
    <mergeCell ref="C5:E10"/>
    <mergeCell ref="C18:D20"/>
    <mergeCell ref="K16:R17"/>
    <mergeCell ref="R19:R20"/>
    <mergeCell ref="C16:E16"/>
    <mergeCell ref="M11:M12"/>
    <mergeCell ref="K19:Q20"/>
    <mergeCell ref="Q11:Q12"/>
    <mergeCell ref="O11:O12"/>
    <mergeCell ref="C2:D3"/>
    <mergeCell ref="J2:M3"/>
    <mergeCell ref="M7:M8"/>
    <mergeCell ref="M22:R22"/>
    <mergeCell ref="K14:R15"/>
    <mergeCell ref="K5:N6"/>
    <mergeCell ref="K13:R13"/>
    <mergeCell ref="O7:O8"/>
    <mergeCell ref="P7:P8"/>
    <mergeCell ref="Q7:Q8"/>
    <mergeCell ref="P11:P12"/>
    <mergeCell ref="Q5:Q6"/>
    <mergeCell ref="R5:R6"/>
    <mergeCell ref="R7:R8"/>
    <mergeCell ref="Q9:Q10"/>
    <mergeCell ref="R11:R12"/>
    <mergeCell ref="M4:R4"/>
    <mergeCell ref="O9:O10"/>
    <mergeCell ref="P9:P10"/>
    <mergeCell ref="O5:O6"/>
    <mergeCell ref="R9:R10"/>
    <mergeCell ref="M9:M10"/>
    <mergeCell ref="P5:P6"/>
    <mergeCell ref="J72:Q73"/>
    <mergeCell ref="J69:Q70"/>
    <mergeCell ref="M52:R52"/>
    <mergeCell ref="K48:R49"/>
    <mergeCell ref="K50:R51"/>
    <mergeCell ref="M41:R41"/>
    <mergeCell ref="K42:N43"/>
    <mergeCell ref="O42:O43"/>
    <mergeCell ref="P42:P43"/>
    <mergeCell ref="Q42:Q43"/>
    <mergeCell ref="R42:R43"/>
    <mergeCell ref="P44:P45"/>
    <mergeCell ref="Q44:Q45"/>
    <mergeCell ref="R46:R47"/>
    <mergeCell ref="M44:M45"/>
    <mergeCell ref="O44:O45"/>
    <mergeCell ref="R44:R45"/>
    <mergeCell ref="M46:M47"/>
    <mergeCell ref="O46:O47"/>
    <mergeCell ref="P46:P47"/>
    <mergeCell ref="Q46:Q47"/>
  </mergeCells>
  <phoneticPr fontId="2"/>
  <pageMargins left="0.55118110236220474" right="0.19685039370078741" top="0.74803149606299213" bottom="0.74803149606299213" header="0.31496062992125984" footer="0.31496062992125984"/>
  <pageSetup paperSize="9" scale="69" orientation="portrait" r:id="rId1"/>
  <headerFooter>
    <oddHeader>&amp;L&amp;"ＭＳ ゴシック,標準"&amp;F&amp;C&amp;"ＭＳ ゴシック,標準"&amp;A&amp;R&amp;"ＭＳ ゴシック,標準"&amp;D_&amp;T</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AQ76"/>
  <sheetViews>
    <sheetView showGridLines="0" zoomScaleNormal="100" workbookViewId="0">
      <selection activeCell="AP49" sqref="AP49"/>
    </sheetView>
  </sheetViews>
  <sheetFormatPr defaultColWidth="2.44140625" defaultRowHeight="11"/>
  <cols>
    <col min="1" max="16384" width="2.44140625" style="1"/>
  </cols>
  <sheetData>
    <row r="1" spans="2:43" ht="11.5" thickBot="1"/>
    <row r="2" spans="2:43">
      <c r="B2" s="479"/>
      <c r="C2" s="633" t="s">
        <v>328</v>
      </c>
      <c r="D2" s="633"/>
      <c r="E2" s="633"/>
      <c r="F2" s="633"/>
      <c r="G2" s="633"/>
      <c r="H2" s="633"/>
      <c r="I2" s="633"/>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480"/>
      <c r="AQ2" s="481"/>
    </row>
    <row r="3" spans="2:43">
      <c r="B3" s="482"/>
      <c r="C3" s="634"/>
      <c r="D3" s="634"/>
      <c r="E3" s="634"/>
      <c r="F3" s="634"/>
      <c r="G3" s="634"/>
      <c r="H3" s="634"/>
      <c r="I3" s="634"/>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4"/>
    </row>
    <row r="4" spans="2:43">
      <c r="B4" s="482"/>
      <c r="C4" s="483"/>
      <c r="D4" s="483"/>
      <c r="E4" s="483"/>
      <c r="F4" s="483"/>
      <c r="H4" s="483"/>
      <c r="I4" s="483"/>
      <c r="J4" s="483"/>
      <c r="K4" s="483"/>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3"/>
      <c r="AP4" s="483"/>
      <c r="AQ4" s="484"/>
    </row>
    <row r="5" spans="2:43" ht="11.5" thickBot="1">
      <c r="B5" s="482"/>
      <c r="C5" s="483"/>
      <c r="D5" s="483"/>
      <c r="E5" s="483"/>
      <c r="F5" s="483"/>
      <c r="G5" s="483" t="s">
        <v>485</v>
      </c>
      <c r="H5" s="527"/>
      <c r="I5" s="527"/>
      <c r="J5" s="527"/>
      <c r="K5" s="527"/>
      <c r="L5" s="527"/>
      <c r="M5" s="527"/>
      <c r="N5" s="527"/>
      <c r="O5" s="527"/>
      <c r="P5" s="527"/>
      <c r="Q5" s="527"/>
      <c r="R5" s="527"/>
      <c r="S5" s="527"/>
      <c r="T5" s="527"/>
      <c r="U5" s="527"/>
      <c r="V5" s="527"/>
      <c r="W5" s="527"/>
      <c r="X5" s="527"/>
      <c r="Y5" s="527"/>
      <c r="Z5" s="527"/>
      <c r="AA5" s="527"/>
      <c r="AB5" s="527"/>
      <c r="AC5" s="527"/>
      <c r="AD5" s="527"/>
      <c r="AE5" s="527"/>
      <c r="AF5" s="527"/>
      <c r="AG5" s="527"/>
      <c r="AH5" s="527"/>
      <c r="AI5" s="527"/>
      <c r="AJ5" s="527"/>
      <c r="AK5" s="527"/>
      <c r="AL5" s="527"/>
      <c r="AM5" s="527"/>
      <c r="AN5" s="527"/>
      <c r="AO5" s="527"/>
      <c r="AP5" s="527"/>
      <c r="AQ5" s="484"/>
    </row>
    <row r="6" spans="2:43">
      <c r="B6" s="482"/>
      <c r="C6" s="483"/>
      <c r="D6" s="483"/>
      <c r="E6" s="483"/>
      <c r="F6" s="483"/>
      <c r="G6" s="479"/>
      <c r="H6" s="480" t="s">
        <v>469</v>
      </c>
      <c r="I6" s="480"/>
      <c r="J6" s="480"/>
      <c r="K6" s="480"/>
      <c r="L6" s="480"/>
      <c r="M6" s="480"/>
      <c r="N6" s="480"/>
      <c r="O6" s="480"/>
      <c r="P6" s="480"/>
      <c r="Q6" s="480"/>
      <c r="R6" s="480"/>
      <c r="S6" s="480"/>
      <c r="T6" s="480"/>
      <c r="U6" s="480"/>
      <c r="V6" s="480"/>
      <c r="W6" s="480"/>
      <c r="X6" s="480"/>
      <c r="Y6" s="480"/>
      <c r="Z6" s="480"/>
      <c r="AA6" s="480"/>
      <c r="AB6" s="480"/>
      <c r="AC6" s="480"/>
      <c r="AD6" s="480"/>
      <c r="AE6" s="480"/>
      <c r="AF6" s="480"/>
      <c r="AG6" s="482"/>
      <c r="AH6" s="483"/>
      <c r="AI6" s="483"/>
      <c r="AJ6" s="483"/>
      <c r="AK6" s="483"/>
      <c r="AL6" s="483"/>
      <c r="AM6" s="483"/>
      <c r="AN6" s="483"/>
      <c r="AO6" s="483"/>
      <c r="AP6" s="483"/>
      <c r="AQ6" s="484"/>
    </row>
    <row r="7" spans="2:43">
      <c r="B7" s="482"/>
      <c r="C7" s="483"/>
      <c r="D7" s="483"/>
      <c r="E7" s="483"/>
      <c r="F7" s="483"/>
      <c r="G7" s="482"/>
      <c r="H7" s="680">
        <f>+③計算!D52</f>
        <v>0</v>
      </c>
      <c r="I7" s="680"/>
      <c r="J7" s="680"/>
      <c r="K7" s="680"/>
      <c r="L7" s="680"/>
      <c r="M7" s="483"/>
      <c r="N7" s="483"/>
      <c r="O7" s="483"/>
      <c r="P7" s="483"/>
      <c r="Q7" s="483"/>
      <c r="R7" s="483"/>
      <c r="S7" s="483"/>
      <c r="T7" s="483"/>
      <c r="U7" s="483"/>
      <c r="V7" s="483"/>
      <c r="W7" s="483"/>
      <c r="X7" s="483"/>
      <c r="Y7" s="483"/>
      <c r="Z7" s="483"/>
      <c r="AA7" s="483"/>
      <c r="AB7" s="483"/>
      <c r="AC7" s="483"/>
      <c r="AD7" s="483"/>
      <c r="AE7" s="483"/>
      <c r="AF7" s="483"/>
      <c r="AG7" s="482"/>
      <c r="AH7" s="483"/>
      <c r="AI7" s="483"/>
      <c r="AJ7" s="483"/>
      <c r="AK7" s="483"/>
      <c r="AL7" s="483"/>
      <c r="AM7" s="483"/>
      <c r="AN7" s="483"/>
      <c r="AO7" s="483"/>
      <c r="AP7" s="483"/>
      <c r="AQ7" s="484"/>
    </row>
    <row r="8" spans="2:43">
      <c r="B8" s="482"/>
      <c r="C8" s="483"/>
      <c r="D8" s="483"/>
      <c r="E8" s="483"/>
      <c r="F8" s="483"/>
      <c r="G8" s="482"/>
      <c r="H8" s="483"/>
      <c r="I8" s="483"/>
      <c r="J8" s="483"/>
      <c r="K8" s="483"/>
      <c r="L8" s="483"/>
      <c r="M8" s="483"/>
      <c r="N8" s="483"/>
      <c r="O8" s="483"/>
      <c r="P8" s="483"/>
      <c r="Q8" s="483"/>
      <c r="R8" s="483"/>
      <c r="S8" s="483"/>
      <c r="T8" s="483"/>
      <c r="U8" s="483"/>
      <c r="V8" s="483"/>
      <c r="W8" s="483"/>
      <c r="X8" s="483"/>
      <c r="Y8" s="483"/>
      <c r="Z8" s="483"/>
      <c r="AA8" s="483"/>
      <c r="AB8" s="483"/>
      <c r="AC8" s="483"/>
      <c r="AD8" s="483"/>
      <c r="AE8" s="483"/>
      <c r="AF8" s="483"/>
      <c r="AG8" s="482"/>
      <c r="AH8" s="483"/>
      <c r="AI8" s="483"/>
      <c r="AJ8" s="483"/>
      <c r="AK8" s="483"/>
      <c r="AL8" s="483"/>
      <c r="AM8" s="483"/>
      <c r="AN8" s="483"/>
      <c r="AO8" s="483"/>
      <c r="AP8" s="483"/>
      <c r="AQ8" s="484"/>
    </row>
    <row r="9" spans="2:43" ht="11.5" thickBot="1">
      <c r="B9" s="482"/>
      <c r="C9" s="483"/>
      <c r="D9" s="483"/>
      <c r="E9" s="483"/>
      <c r="F9" s="483"/>
      <c r="G9" s="485"/>
      <c r="H9" s="486"/>
      <c r="I9" s="486"/>
      <c r="J9" s="486"/>
      <c r="K9" s="486"/>
      <c r="L9" s="486"/>
      <c r="M9" s="486"/>
      <c r="N9" s="486"/>
      <c r="O9" s="486"/>
      <c r="P9" s="486"/>
      <c r="Q9" s="486"/>
      <c r="R9" s="486"/>
      <c r="S9" s="486"/>
      <c r="T9" s="486"/>
      <c r="U9" s="486"/>
      <c r="V9" s="486"/>
      <c r="W9" s="486"/>
      <c r="X9" s="486"/>
      <c r="Y9" s="486"/>
      <c r="Z9" s="486"/>
      <c r="AA9" s="486"/>
      <c r="AB9" s="486"/>
      <c r="AC9" s="486"/>
      <c r="AD9" s="486"/>
      <c r="AE9" s="486"/>
      <c r="AF9" s="486"/>
      <c r="AG9" s="482"/>
      <c r="AH9" s="483"/>
      <c r="AI9" s="483"/>
      <c r="AJ9" s="483"/>
      <c r="AK9" s="483"/>
      <c r="AL9" s="483"/>
      <c r="AM9" s="483"/>
      <c r="AN9" s="483"/>
      <c r="AO9" s="483"/>
      <c r="AP9" s="483"/>
      <c r="AQ9" s="484"/>
    </row>
    <row r="10" spans="2:43">
      <c r="B10" s="482"/>
      <c r="C10" s="483"/>
      <c r="D10" s="483"/>
      <c r="E10" s="483"/>
      <c r="F10" s="483"/>
      <c r="G10" s="483"/>
      <c r="H10" s="483"/>
      <c r="I10" s="483"/>
      <c r="J10" s="483"/>
      <c r="K10" s="483"/>
      <c r="L10" s="483"/>
      <c r="M10" s="483"/>
      <c r="N10" s="483"/>
      <c r="O10" s="483"/>
      <c r="P10" s="483"/>
      <c r="Q10" s="483"/>
      <c r="R10" s="483"/>
      <c r="S10" s="483"/>
      <c r="T10" s="483"/>
      <c r="U10" s="483"/>
      <c r="V10" s="483"/>
      <c r="W10" s="483"/>
      <c r="X10" s="483"/>
      <c r="Y10" s="483"/>
      <c r="Z10" s="483"/>
      <c r="AA10" s="483"/>
      <c r="AB10" s="483"/>
      <c r="AC10" s="483"/>
      <c r="AD10" s="483"/>
      <c r="AE10" s="483"/>
      <c r="AF10" s="483"/>
      <c r="AG10" s="483"/>
      <c r="AH10" s="483"/>
      <c r="AI10" s="483"/>
      <c r="AJ10" s="483"/>
      <c r="AK10" s="483"/>
      <c r="AL10" s="483"/>
      <c r="AM10" s="483"/>
      <c r="AN10" s="483"/>
      <c r="AO10" s="483"/>
      <c r="AP10" s="483"/>
      <c r="AQ10" s="484"/>
    </row>
    <row r="11" spans="2:43">
      <c r="B11" s="482"/>
      <c r="C11" s="483"/>
      <c r="D11" s="483"/>
      <c r="E11" s="483"/>
      <c r="F11" s="483"/>
      <c r="G11" s="483"/>
      <c r="H11" s="483"/>
      <c r="I11" s="483"/>
      <c r="J11" s="483"/>
      <c r="K11" s="483"/>
      <c r="L11" s="483"/>
      <c r="M11" s="483"/>
      <c r="N11" s="483"/>
      <c r="O11" s="483"/>
      <c r="P11" s="483"/>
      <c r="Q11" s="483"/>
      <c r="R11" s="483"/>
      <c r="S11" s="483"/>
      <c r="T11" s="483"/>
      <c r="U11" s="483"/>
      <c r="V11" s="483"/>
      <c r="W11" s="483"/>
      <c r="X11" s="483"/>
      <c r="Y11" s="483"/>
      <c r="Z11" s="483"/>
      <c r="AA11" s="483"/>
      <c r="AB11" s="483"/>
      <c r="AC11" s="483"/>
      <c r="AD11" s="483"/>
      <c r="AE11" s="483"/>
      <c r="AF11" s="483"/>
      <c r="AG11" s="483"/>
      <c r="AH11" s="483"/>
      <c r="AI11" s="483"/>
      <c r="AJ11" s="483"/>
      <c r="AK11" s="483"/>
      <c r="AL11" s="483"/>
      <c r="AM11" s="483"/>
      <c r="AN11" s="483"/>
      <c r="AO11" s="483"/>
      <c r="AP11" s="483"/>
      <c r="AQ11" s="484"/>
    </row>
    <row r="12" spans="2:43" ht="11.5" thickBot="1">
      <c r="B12" s="482"/>
      <c r="C12" s="483"/>
      <c r="D12" s="674" t="s">
        <v>100</v>
      </c>
      <c r="E12" s="675"/>
      <c r="F12" s="675"/>
      <c r="G12" s="488"/>
      <c r="H12" s="488"/>
      <c r="I12" s="488"/>
      <c r="J12" s="488"/>
      <c r="K12" s="488"/>
      <c r="L12" s="488"/>
      <c r="M12" s="488"/>
      <c r="N12" s="488"/>
      <c r="O12" s="488"/>
      <c r="P12" s="488"/>
      <c r="Q12" s="488"/>
      <c r="R12" s="488"/>
      <c r="S12" s="488"/>
      <c r="T12" s="488"/>
      <c r="U12" s="488"/>
      <c r="V12" s="488"/>
      <c r="W12" s="488"/>
      <c r="X12" s="488"/>
      <c r="Y12" s="488"/>
      <c r="Z12" s="488"/>
      <c r="AA12" s="488"/>
      <c r="AB12" s="488"/>
      <c r="AC12" s="488"/>
      <c r="AD12" s="488"/>
      <c r="AE12" s="488"/>
      <c r="AF12" s="488"/>
      <c r="AG12" s="488"/>
      <c r="AH12" s="488"/>
      <c r="AI12" s="488"/>
      <c r="AJ12" s="488"/>
      <c r="AK12" s="488"/>
      <c r="AL12" s="488"/>
      <c r="AM12" s="488"/>
      <c r="AN12" s="488"/>
      <c r="AO12" s="488"/>
      <c r="AP12" s="489"/>
      <c r="AQ12" s="484"/>
    </row>
    <row r="13" spans="2:43" ht="12">
      <c r="B13" s="482"/>
      <c r="C13" s="483"/>
      <c r="D13" s="676"/>
      <c r="E13" s="677"/>
      <c r="F13" s="677"/>
      <c r="G13" s="490"/>
      <c r="H13" s="491" t="s">
        <v>470</v>
      </c>
      <c r="I13" s="491"/>
      <c r="J13" s="491"/>
      <c r="K13" s="491"/>
      <c r="L13" s="491"/>
      <c r="M13" s="491"/>
      <c r="N13" s="491"/>
      <c r="O13" s="491"/>
      <c r="P13" s="491"/>
      <c r="Q13" s="491"/>
      <c r="R13" s="491"/>
      <c r="S13" s="491"/>
      <c r="T13" s="491"/>
      <c r="U13" s="491"/>
      <c r="V13" s="491"/>
      <c r="W13" s="491"/>
      <c r="X13" s="491"/>
      <c r="Y13" s="491"/>
      <c r="Z13" s="491"/>
      <c r="AA13" s="491"/>
      <c r="AB13" s="491"/>
      <c r="AC13" s="491"/>
      <c r="AD13" s="491"/>
      <c r="AE13" s="491"/>
      <c r="AF13" s="491"/>
      <c r="AG13" s="526"/>
      <c r="AH13" s="264"/>
      <c r="AI13" s="265" t="s">
        <v>504</v>
      </c>
      <c r="AJ13" s="265"/>
      <c r="AK13" s="265"/>
      <c r="AL13" s="265"/>
      <c r="AM13" s="265"/>
      <c r="AN13" s="265"/>
      <c r="AO13" s="266"/>
      <c r="AP13" s="494"/>
      <c r="AQ13" s="484"/>
    </row>
    <row r="14" spans="2:43" ht="12.5" thickBot="1">
      <c r="B14" s="482"/>
      <c r="C14" s="483"/>
      <c r="D14" s="676"/>
      <c r="E14" s="677"/>
      <c r="F14" s="677"/>
      <c r="G14" s="495"/>
      <c r="H14" s="686">
        <f>+③計算!E52</f>
        <v>0</v>
      </c>
      <c r="I14" s="686"/>
      <c r="J14" s="686"/>
      <c r="K14" s="686"/>
      <c r="L14" s="686"/>
      <c r="M14" s="496"/>
      <c r="N14" s="496"/>
      <c r="O14" s="496"/>
      <c r="P14" s="496"/>
      <c r="Q14" s="496"/>
      <c r="R14" s="496"/>
      <c r="S14" s="496"/>
      <c r="T14" s="496"/>
      <c r="U14" s="496"/>
      <c r="V14" s="496"/>
      <c r="W14" s="496"/>
      <c r="X14" s="496"/>
      <c r="Y14" s="496"/>
      <c r="Z14" s="496"/>
      <c r="AA14" s="496"/>
      <c r="AB14" s="496"/>
      <c r="AC14" s="496"/>
      <c r="AD14" s="496"/>
      <c r="AE14" s="496"/>
      <c r="AF14" s="496"/>
      <c r="AG14" s="526"/>
      <c r="AH14" s="267"/>
      <c r="AI14" s="688">
        <f>+③計算!AD52</f>
        <v>0</v>
      </c>
      <c r="AJ14" s="689"/>
      <c r="AK14" s="689"/>
      <c r="AL14" s="689"/>
      <c r="AM14" s="689"/>
      <c r="AN14" s="689"/>
      <c r="AO14" s="268"/>
      <c r="AP14" s="494"/>
      <c r="AQ14" s="484"/>
    </row>
    <row r="15" spans="2:43" ht="12">
      <c r="B15" s="482"/>
      <c r="C15" s="483"/>
      <c r="D15" s="676"/>
      <c r="E15" s="677"/>
      <c r="F15" s="677"/>
      <c r="G15" s="495"/>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526"/>
      <c r="AH15" s="267"/>
      <c r="AI15" s="260" t="s">
        <v>505</v>
      </c>
      <c r="AJ15" s="261"/>
      <c r="AK15" s="261"/>
      <c r="AL15" s="261"/>
      <c r="AM15" s="261"/>
      <c r="AN15" s="261"/>
      <c r="AO15" s="262"/>
      <c r="AP15" s="494"/>
      <c r="AQ15" s="484"/>
    </row>
    <row r="16" spans="2:43" ht="12.5" thickBot="1">
      <c r="B16" s="482"/>
      <c r="C16" s="483"/>
      <c r="D16" s="676"/>
      <c r="E16" s="677"/>
      <c r="F16" s="677"/>
      <c r="G16" s="498"/>
      <c r="H16" s="499"/>
      <c r="I16" s="499"/>
      <c r="J16" s="499"/>
      <c r="K16" s="499"/>
      <c r="L16" s="499"/>
      <c r="M16" s="499"/>
      <c r="N16" s="499"/>
      <c r="O16" s="499"/>
      <c r="P16" s="499"/>
      <c r="Q16" s="499"/>
      <c r="R16" s="499"/>
      <c r="S16" s="499"/>
      <c r="T16" s="499"/>
      <c r="U16" s="499"/>
      <c r="V16" s="499"/>
      <c r="W16" s="499"/>
      <c r="X16" s="499"/>
      <c r="Y16" s="499"/>
      <c r="Z16" s="499"/>
      <c r="AA16" s="499"/>
      <c r="AB16" s="499"/>
      <c r="AC16" s="499"/>
      <c r="AD16" s="499"/>
      <c r="AE16" s="499"/>
      <c r="AF16" s="499"/>
      <c r="AG16" s="526"/>
      <c r="AH16" s="269"/>
      <c r="AI16" s="690">
        <f>+③計算!AE52</f>
        <v>0</v>
      </c>
      <c r="AJ16" s="691"/>
      <c r="AK16" s="691"/>
      <c r="AL16" s="691"/>
      <c r="AM16" s="691"/>
      <c r="AN16" s="691"/>
      <c r="AO16" s="263"/>
      <c r="AP16" s="494"/>
      <c r="AQ16" s="484"/>
    </row>
    <row r="17" spans="2:43">
      <c r="B17" s="482"/>
      <c r="C17" s="483"/>
      <c r="D17" s="676"/>
      <c r="E17" s="677"/>
      <c r="F17" s="677"/>
      <c r="G17" s="493"/>
      <c r="H17" s="493"/>
      <c r="I17" s="493"/>
      <c r="J17" s="493"/>
      <c r="K17" s="493"/>
      <c r="L17" s="493"/>
      <c r="M17" s="493"/>
      <c r="N17" s="493"/>
      <c r="O17" s="493"/>
      <c r="P17" s="493"/>
      <c r="Q17" s="493"/>
      <c r="R17" s="493"/>
      <c r="S17" s="493"/>
      <c r="T17" s="493"/>
      <c r="U17" s="493"/>
      <c r="V17" s="493"/>
      <c r="W17" s="493"/>
      <c r="X17" s="493"/>
      <c r="Y17" s="493"/>
      <c r="Z17" s="493"/>
      <c r="AA17" s="493"/>
      <c r="AB17" s="493"/>
      <c r="AC17" s="493"/>
      <c r="AD17" s="493"/>
      <c r="AE17" s="493"/>
      <c r="AF17" s="493"/>
      <c r="AG17" s="493"/>
      <c r="AH17" s="493"/>
      <c r="AI17" s="493"/>
      <c r="AJ17" s="493"/>
      <c r="AK17" s="493"/>
      <c r="AL17" s="493"/>
      <c r="AM17" s="493"/>
      <c r="AN17" s="493"/>
      <c r="AO17" s="493"/>
      <c r="AP17" s="494"/>
      <c r="AQ17" s="484"/>
    </row>
    <row r="18" spans="2:43">
      <c r="B18" s="482"/>
      <c r="C18" s="483"/>
      <c r="D18" s="676"/>
      <c r="E18" s="677"/>
      <c r="F18" s="677"/>
      <c r="G18" s="493"/>
      <c r="H18" s="493"/>
      <c r="I18" s="493"/>
      <c r="J18" s="493"/>
      <c r="K18" s="493"/>
      <c r="L18" s="493"/>
      <c r="M18" s="493"/>
      <c r="N18" s="493" t="s">
        <v>500</v>
      </c>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4"/>
      <c r="AQ18" s="484"/>
    </row>
    <row r="19" spans="2:43" ht="11.5" thickBot="1">
      <c r="B19" s="482"/>
      <c r="C19" s="483"/>
      <c r="D19" s="676"/>
      <c r="E19" s="677"/>
      <c r="F19" s="677"/>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4"/>
      <c r="AQ19" s="484"/>
    </row>
    <row r="20" spans="2:43">
      <c r="B20" s="482"/>
      <c r="C20" s="483"/>
      <c r="D20" s="676"/>
      <c r="E20" s="677"/>
      <c r="F20" s="677"/>
      <c r="G20" s="493"/>
      <c r="H20" s="493"/>
      <c r="I20" s="493"/>
      <c r="J20" s="493"/>
      <c r="K20" s="501"/>
      <c r="L20" s="502" t="s">
        <v>102</v>
      </c>
      <c r="M20" s="502"/>
      <c r="N20" s="502"/>
      <c r="O20" s="502"/>
      <c r="P20" s="502"/>
      <c r="Q20" s="502"/>
      <c r="R20" s="502"/>
      <c r="S20" s="502"/>
      <c r="T20" s="502"/>
      <c r="U20" s="502"/>
      <c r="V20" s="502"/>
      <c r="W20" s="502"/>
      <c r="X20" s="502"/>
      <c r="Y20" s="502"/>
      <c r="Z20" s="502"/>
      <c r="AA20" s="502"/>
      <c r="AB20" s="503"/>
      <c r="AC20" s="504" t="s">
        <v>471</v>
      </c>
      <c r="AD20" s="504"/>
      <c r="AE20" s="504"/>
      <c r="AF20" s="504"/>
      <c r="AG20" s="504"/>
      <c r="AH20" s="504"/>
      <c r="AI20" s="504"/>
      <c r="AJ20" s="504"/>
      <c r="AK20" s="504"/>
      <c r="AL20" s="504"/>
      <c r="AM20" s="504"/>
      <c r="AN20" s="504"/>
      <c r="AO20" s="505"/>
      <c r="AP20" s="494"/>
      <c r="AQ20" s="484"/>
    </row>
    <row r="21" spans="2:43" ht="11.5" thickBot="1">
      <c r="B21" s="482"/>
      <c r="C21" s="483"/>
      <c r="D21" s="676"/>
      <c r="E21" s="677"/>
      <c r="F21" s="677"/>
      <c r="G21" s="493"/>
      <c r="H21" s="493"/>
      <c r="I21" s="493"/>
      <c r="J21" s="493"/>
      <c r="K21" s="506"/>
      <c r="L21" s="507"/>
      <c r="M21" s="507"/>
      <c r="N21" s="507"/>
      <c r="O21" s="507"/>
      <c r="P21" s="507"/>
      <c r="Q21" s="483"/>
      <c r="R21" s="483"/>
      <c r="S21" s="483"/>
      <c r="T21" s="483"/>
      <c r="U21" s="483"/>
      <c r="V21" s="483"/>
      <c r="W21" s="483"/>
      <c r="X21" s="483"/>
      <c r="Y21" s="483"/>
      <c r="Z21" s="483"/>
      <c r="AA21" s="483"/>
      <c r="AB21" s="508"/>
      <c r="AC21" s="687">
        <f>+③計算!G52</f>
        <v>0</v>
      </c>
      <c r="AD21" s="687"/>
      <c r="AE21" s="687"/>
      <c r="AF21" s="687"/>
      <c r="AG21" s="687"/>
      <c r="AH21" s="509"/>
      <c r="AI21" s="509"/>
      <c r="AJ21" s="509"/>
      <c r="AK21" s="509"/>
      <c r="AL21" s="509"/>
      <c r="AM21" s="509"/>
      <c r="AN21" s="509"/>
      <c r="AO21" s="510"/>
      <c r="AP21" s="494"/>
      <c r="AQ21" s="484"/>
    </row>
    <row r="22" spans="2:43">
      <c r="B22" s="482"/>
      <c r="C22" s="483"/>
      <c r="D22" s="676"/>
      <c r="E22" s="677"/>
      <c r="F22" s="677"/>
      <c r="G22" s="493"/>
      <c r="H22" s="493"/>
      <c r="I22" s="493"/>
      <c r="J22" s="493"/>
      <c r="K22" s="506"/>
      <c r="L22" s="483"/>
      <c r="M22" s="483"/>
      <c r="N22" s="483"/>
      <c r="O22" s="483"/>
      <c r="P22" s="483"/>
      <c r="Q22" s="483"/>
      <c r="R22" s="483"/>
      <c r="S22" s="483"/>
      <c r="T22" s="483"/>
      <c r="U22" s="483"/>
      <c r="V22" s="483"/>
      <c r="W22" s="483"/>
      <c r="X22" s="483"/>
      <c r="Y22" s="483"/>
      <c r="Z22" s="483"/>
      <c r="AA22" s="483"/>
      <c r="AB22" s="508"/>
      <c r="AC22" s="511" t="s">
        <v>472</v>
      </c>
      <c r="AD22" s="512"/>
      <c r="AE22" s="512"/>
      <c r="AF22" s="512"/>
      <c r="AG22" s="512"/>
      <c r="AH22" s="512"/>
      <c r="AI22" s="512"/>
      <c r="AJ22" s="512"/>
      <c r="AK22" s="512"/>
      <c r="AL22" s="512"/>
      <c r="AM22" s="512"/>
      <c r="AN22" s="512"/>
      <c r="AO22" s="513"/>
      <c r="AP22" s="494"/>
      <c r="AQ22" s="484"/>
    </row>
    <row r="23" spans="2:43" ht="11.5" thickBot="1">
      <c r="B23" s="482"/>
      <c r="C23" s="483"/>
      <c r="D23" s="676"/>
      <c r="E23" s="677"/>
      <c r="F23" s="677"/>
      <c r="G23" s="493"/>
      <c r="H23" s="493"/>
      <c r="I23" s="493"/>
      <c r="J23" s="493"/>
      <c r="K23" s="514"/>
      <c r="L23" s="515"/>
      <c r="M23" s="515"/>
      <c r="N23" s="515"/>
      <c r="O23" s="515"/>
      <c r="P23" s="515"/>
      <c r="Q23" s="515"/>
      <c r="R23" s="515"/>
      <c r="S23" s="515"/>
      <c r="T23" s="515"/>
      <c r="U23" s="515"/>
      <c r="V23" s="515"/>
      <c r="W23" s="515"/>
      <c r="X23" s="515"/>
      <c r="Y23" s="515"/>
      <c r="Z23" s="515"/>
      <c r="AA23" s="515"/>
      <c r="AB23" s="516"/>
      <c r="AC23" s="681">
        <f>+③計算!I52</f>
        <v>0</v>
      </c>
      <c r="AD23" s="682"/>
      <c r="AE23" s="682"/>
      <c r="AF23" s="682"/>
      <c r="AG23" s="682"/>
      <c r="AH23" s="517"/>
      <c r="AI23" s="517"/>
      <c r="AJ23" s="517"/>
      <c r="AK23" s="517"/>
      <c r="AL23" s="517"/>
      <c r="AM23" s="517"/>
      <c r="AN23" s="517"/>
      <c r="AO23" s="518"/>
      <c r="AP23" s="494"/>
      <c r="AQ23" s="484"/>
    </row>
    <row r="24" spans="2:43">
      <c r="B24" s="482"/>
      <c r="C24" s="483"/>
      <c r="D24" s="678"/>
      <c r="E24" s="679"/>
      <c r="F24" s="679"/>
      <c r="G24" s="519"/>
      <c r="H24" s="519"/>
      <c r="I24" s="519"/>
      <c r="J24" s="519"/>
      <c r="K24" s="519"/>
      <c r="L24" s="519"/>
      <c r="M24" s="519"/>
      <c r="N24" s="519"/>
      <c r="O24" s="519"/>
      <c r="P24" s="519"/>
      <c r="Q24" s="519"/>
      <c r="R24" s="519"/>
      <c r="S24" s="519"/>
      <c r="T24" s="519"/>
      <c r="U24" s="519"/>
      <c r="V24" s="519"/>
      <c r="W24" s="519"/>
      <c r="X24" s="519"/>
      <c r="Y24" s="519"/>
      <c r="Z24" s="519"/>
      <c r="AA24" s="519"/>
      <c r="AB24" s="519"/>
      <c r="AC24" s="519"/>
      <c r="AD24" s="519"/>
      <c r="AE24" s="519"/>
      <c r="AF24" s="519"/>
      <c r="AG24" s="519"/>
      <c r="AH24" s="519"/>
      <c r="AI24" s="519"/>
      <c r="AJ24" s="519"/>
      <c r="AK24" s="519"/>
      <c r="AL24" s="519"/>
      <c r="AM24" s="519"/>
      <c r="AN24" s="519"/>
      <c r="AO24" s="519"/>
      <c r="AP24" s="520"/>
      <c r="AQ24" s="484"/>
    </row>
    <row r="25" spans="2:43">
      <c r="B25" s="482"/>
      <c r="C25" s="483"/>
      <c r="D25" s="483"/>
      <c r="E25" s="483"/>
      <c r="F25" s="483"/>
      <c r="G25" s="483"/>
      <c r="H25" s="483"/>
      <c r="I25" s="483"/>
      <c r="J25" s="483" t="s">
        <v>524</v>
      </c>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4"/>
    </row>
    <row r="26" spans="2:43" ht="11.5" thickBot="1">
      <c r="B26" s="482"/>
      <c r="C26" s="483"/>
      <c r="D26" s="674" t="s">
        <v>101</v>
      </c>
      <c r="E26" s="675"/>
      <c r="F26" s="675"/>
      <c r="G26" s="488"/>
      <c r="H26" s="488"/>
      <c r="I26" s="488"/>
      <c r="J26" s="488"/>
      <c r="K26" s="488"/>
      <c r="L26" s="488"/>
      <c r="M26" s="488"/>
      <c r="N26" s="488"/>
      <c r="O26" s="488"/>
      <c r="P26" s="488"/>
      <c r="Q26" s="488"/>
      <c r="R26" s="488"/>
      <c r="S26" s="488"/>
      <c r="T26" s="488"/>
      <c r="U26" s="488"/>
      <c r="V26" s="488"/>
      <c r="W26" s="488"/>
      <c r="X26" s="488"/>
      <c r="Y26" s="488"/>
      <c r="Z26" s="488"/>
      <c r="AA26" s="488"/>
      <c r="AB26" s="488"/>
      <c r="AC26" s="488"/>
      <c r="AD26" s="488"/>
      <c r="AE26" s="488"/>
      <c r="AF26" s="488"/>
      <c r="AG26" s="488"/>
      <c r="AH26" s="488"/>
      <c r="AI26" s="488"/>
      <c r="AJ26" s="488"/>
      <c r="AK26" s="488"/>
      <c r="AL26" s="488"/>
      <c r="AM26" s="488"/>
      <c r="AN26" s="488"/>
      <c r="AO26" s="488"/>
      <c r="AP26" s="489"/>
      <c r="AQ26" s="484"/>
    </row>
    <row r="27" spans="2:43">
      <c r="B27" s="482"/>
      <c r="C27" s="483"/>
      <c r="D27" s="676"/>
      <c r="E27" s="677"/>
      <c r="F27" s="677"/>
      <c r="G27" s="490"/>
      <c r="H27" s="491" t="s">
        <v>473</v>
      </c>
      <c r="I27" s="491"/>
      <c r="J27" s="491"/>
      <c r="K27" s="491"/>
      <c r="L27" s="491"/>
      <c r="M27" s="491"/>
      <c r="N27" s="491"/>
      <c r="O27" s="491"/>
      <c r="P27" s="491"/>
      <c r="Q27" s="491"/>
      <c r="R27" s="491"/>
      <c r="S27" s="491"/>
      <c r="T27" s="491"/>
      <c r="U27" s="491"/>
      <c r="V27" s="491"/>
      <c r="W27" s="492"/>
      <c r="X27" s="493"/>
      <c r="Y27" s="493"/>
      <c r="Z27" s="493"/>
      <c r="AA27" s="493"/>
      <c r="AB27" s="493"/>
      <c r="AC27" s="493"/>
      <c r="AD27" s="493"/>
      <c r="AE27" s="493"/>
      <c r="AF27" s="493"/>
      <c r="AG27" s="493"/>
      <c r="AH27" s="493"/>
      <c r="AI27" s="493"/>
      <c r="AJ27" s="493"/>
      <c r="AK27" s="493"/>
      <c r="AL27" s="493"/>
      <c r="AM27" s="493"/>
      <c r="AN27" s="493"/>
      <c r="AO27" s="493"/>
      <c r="AP27" s="494"/>
      <c r="AQ27" s="484"/>
    </row>
    <row r="28" spans="2:43">
      <c r="B28" s="482"/>
      <c r="C28" s="483"/>
      <c r="D28" s="676"/>
      <c r="E28" s="677"/>
      <c r="F28" s="677"/>
      <c r="G28" s="495"/>
      <c r="H28" s="686">
        <f>+③計算!L52</f>
        <v>0</v>
      </c>
      <c r="I28" s="686"/>
      <c r="J28" s="686"/>
      <c r="K28" s="686"/>
      <c r="L28" s="686"/>
      <c r="M28" s="496"/>
      <c r="N28" s="496"/>
      <c r="O28" s="496"/>
      <c r="P28" s="496"/>
      <c r="Q28" s="496"/>
      <c r="R28" s="496"/>
      <c r="S28" s="496"/>
      <c r="T28" s="496"/>
      <c r="U28" s="496"/>
      <c r="V28" s="496"/>
      <c r="W28" s="497"/>
      <c r="X28" s="493"/>
      <c r="Y28" s="493"/>
      <c r="Z28" s="493"/>
      <c r="AA28" s="493"/>
      <c r="AB28" s="493"/>
      <c r="AC28" s="493"/>
      <c r="AD28" s="493"/>
      <c r="AE28" s="493"/>
      <c r="AF28" s="493"/>
      <c r="AG28" s="493"/>
      <c r="AH28" s="493"/>
      <c r="AI28" s="493"/>
      <c r="AJ28" s="493"/>
      <c r="AK28" s="493"/>
      <c r="AL28" s="493"/>
      <c r="AM28" s="493"/>
      <c r="AN28" s="493"/>
      <c r="AO28" s="493"/>
      <c r="AP28" s="494"/>
      <c r="AQ28" s="484"/>
    </row>
    <row r="29" spans="2:43">
      <c r="B29" s="482"/>
      <c r="C29" s="483"/>
      <c r="D29" s="676"/>
      <c r="E29" s="677"/>
      <c r="F29" s="677"/>
      <c r="G29" s="495"/>
      <c r="H29" s="496"/>
      <c r="I29" s="496"/>
      <c r="J29" s="496"/>
      <c r="K29" s="496"/>
      <c r="L29" s="496"/>
      <c r="M29" s="496"/>
      <c r="N29" s="496"/>
      <c r="O29" s="496"/>
      <c r="P29" s="496"/>
      <c r="Q29" s="496"/>
      <c r="R29" s="496"/>
      <c r="S29" s="496"/>
      <c r="T29" s="496"/>
      <c r="U29" s="496"/>
      <c r="V29" s="496"/>
      <c r="W29" s="497"/>
      <c r="X29" s="493"/>
      <c r="Y29" s="493"/>
      <c r="Z29" s="493"/>
      <c r="AA29" s="493"/>
      <c r="AB29" s="493"/>
      <c r="AC29" s="493"/>
      <c r="AD29" s="493"/>
      <c r="AE29" s="493"/>
      <c r="AF29" s="493"/>
      <c r="AG29" s="493"/>
      <c r="AH29" s="493"/>
      <c r="AI29" s="493"/>
      <c r="AJ29" s="493"/>
      <c r="AK29" s="493"/>
      <c r="AL29" s="493"/>
      <c r="AM29" s="493"/>
      <c r="AN29" s="493"/>
      <c r="AO29" s="493"/>
      <c r="AP29" s="494"/>
      <c r="AQ29" s="484"/>
    </row>
    <row r="30" spans="2:43" ht="11.5" thickBot="1">
      <c r="B30" s="482"/>
      <c r="C30" s="483"/>
      <c r="D30" s="676"/>
      <c r="E30" s="677"/>
      <c r="F30" s="677"/>
      <c r="G30" s="498"/>
      <c r="H30" s="499"/>
      <c r="I30" s="499"/>
      <c r="J30" s="499"/>
      <c r="K30" s="499"/>
      <c r="L30" s="499"/>
      <c r="M30" s="499"/>
      <c r="N30" s="499"/>
      <c r="O30" s="499"/>
      <c r="P30" s="499"/>
      <c r="Q30" s="499"/>
      <c r="R30" s="499"/>
      <c r="S30" s="499"/>
      <c r="T30" s="499"/>
      <c r="U30" s="499"/>
      <c r="V30" s="499"/>
      <c r="W30" s="500"/>
      <c r="X30" s="493"/>
      <c r="Y30" s="493"/>
      <c r="Z30" s="493"/>
      <c r="AA30" s="493"/>
      <c r="AB30" s="493"/>
      <c r="AC30" s="493"/>
      <c r="AD30" s="493"/>
      <c r="AE30" s="493"/>
      <c r="AF30" s="493"/>
      <c r="AG30" s="493"/>
      <c r="AH30" s="493"/>
      <c r="AI30" s="493"/>
      <c r="AJ30" s="493"/>
      <c r="AK30" s="493"/>
      <c r="AL30" s="493"/>
      <c r="AM30" s="493"/>
      <c r="AN30" s="493"/>
      <c r="AO30" s="493"/>
      <c r="AP30" s="494"/>
      <c r="AQ30" s="484"/>
    </row>
    <row r="31" spans="2:43">
      <c r="B31" s="482"/>
      <c r="C31" s="483"/>
      <c r="D31" s="676"/>
      <c r="E31" s="677"/>
      <c r="F31" s="677"/>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4"/>
      <c r="AQ31" s="484"/>
    </row>
    <row r="32" spans="2:43">
      <c r="B32" s="482"/>
      <c r="C32" s="483"/>
      <c r="D32" s="676"/>
      <c r="E32" s="677"/>
      <c r="F32" s="677"/>
      <c r="G32" s="493"/>
      <c r="H32" s="493"/>
      <c r="I32" s="493"/>
      <c r="J32" s="493" t="s">
        <v>501</v>
      </c>
      <c r="K32" s="493"/>
      <c r="L32" s="493"/>
      <c r="M32" s="493"/>
      <c r="N32" s="493"/>
      <c r="O32" s="493"/>
      <c r="P32" s="493"/>
      <c r="Q32" s="493"/>
      <c r="R32" s="493"/>
      <c r="S32" s="493"/>
      <c r="T32" s="493"/>
      <c r="U32" s="493"/>
      <c r="V32" s="493"/>
      <c r="W32" s="493"/>
      <c r="X32" s="493"/>
      <c r="Y32" s="493"/>
      <c r="Z32" s="493"/>
      <c r="AA32" s="493"/>
      <c r="AB32" s="493"/>
      <c r="AC32" s="493"/>
      <c r="AD32" s="493"/>
      <c r="AE32" s="493"/>
      <c r="AF32" s="493"/>
      <c r="AG32" s="493"/>
      <c r="AH32" s="493"/>
      <c r="AI32" s="493"/>
      <c r="AJ32" s="493"/>
      <c r="AK32" s="493"/>
      <c r="AL32" s="493"/>
      <c r="AM32" s="493"/>
      <c r="AN32" s="493"/>
      <c r="AO32" s="493"/>
      <c r="AP32" s="494"/>
      <c r="AQ32" s="484"/>
    </row>
    <row r="33" spans="2:43" ht="11.5" thickBot="1">
      <c r="B33" s="482"/>
      <c r="C33" s="483"/>
      <c r="D33" s="676"/>
      <c r="E33" s="677"/>
      <c r="F33" s="677"/>
      <c r="G33" s="493"/>
      <c r="H33" s="493"/>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4"/>
      <c r="AQ33" s="484"/>
    </row>
    <row r="34" spans="2:43" ht="12">
      <c r="B34" s="482"/>
      <c r="C34" s="483"/>
      <c r="D34" s="676"/>
      <c r="E34" s="677"/>
      <c r="F34" s="677"/>
      <c r="G34" s="501"/>
      <c r="H34" s="502" t="s">
        <v>102</v>
      </c>
      <c r="I34" s="502"/>
      <c r="J34" s="502"/>
      <c r="K34" s="502"/>
      <c r="L34" s="502"/>
      <c r="M34" s="502"/>
      <c r="N34" s="502"/>
      <c r="O34" s="503"/>
      <c r="P34" s="504" t="s">
        <v>474</v>
      </c>
      <c r="Q34" s="504"/>
      <c r="R34" s="504"/>
      <c r="S34" s="504"/>
      <c r="T34" s="504"/>
      <c r="U34" s="504"/>
      <c r="V34" s="504"/>
      <c r="W34" s="505"/>
      <c r="X34" s="493"/>
      <c r="Y34" s="493"/>
      <c r="Z34" s="493"/>
      <c r="AA34" s="493"/>
      <c r="AB34" s="493"/>
      <c r="AC34" s="493"/>
      <c r="AD34" s="493"/>
      <c r="AE34" s="493"/>
      <c r="AF34" s="493"/>
      <c r="AG34" s="493"/>
      <c r="AH34" s="264"/>
      <c r="AI34" s="265" t="s">
        <v>506</v>
      </c>
      <c r="AJ34" s="265"/>
      <c r="AK34" s="265"/>
      <c r="AL34" s="265"/>
      <c r="AM34" s="265"/>
      <c r="AN34" s="265"/>
      <c r="AO34" s="266"/>
      <c r="AP34" s="494"/>
      <c r="AQ34" s="484"/>
    </row>
    <row r="35" spans="2:43" ht="12.5" thickBot="1">
      <c r="B35" s="482"/>
      <c r="C35" s="483"/>
      <c r="D35" s="676"/>
      <c r="E35" s="677"/>
      <c r="F35" s="677"/>
      <c r="G35" s="506"/>
      <c r="H35" s="507"/>
      <c r="I35" s="507"/>
      <c r="J35" s="507"/>
      <c r="K35" s="507"/>
      <c r="L35" s="507"/>
      <c r="M35" s="483"/>
      <c r="N35" s="483"/>
      <c r="O35" s="508"/>
      <c r="P35" s="683">
        <f>+③計算!M52</f>
        <v>0</v>
      </c>
      <c r="Q35" s="683"/>
      <c r="R35" s="683"/>
      <c r="S35" s="683"/>
      <c r="T35" s="683"/>
      <c r="U35" s="509"/>
      <c r="V35" s="509"/>
      <c r="W35" s="510"/>
      <c r="X35" s="493"/>
      <c r="Y35" s="493"/>
      <c r="Z35" s="493"/>
      <c r="AA35" s="493"/>
      <c r="AB35" s="493"/>
      <c r="AC35" s="493"/>
      <c r="AD35" s="493"/>
      <c r="AE35" s="493"/>
      <c r="AF35" s="493"/>
      <c r="AG35" s="493"/>
      <c r="AH35" s="267"/>
      <c r="AI35" s="688">
        <f>+③計算!AF52</f>
        <v>0</v>
      </c>
      <c r="AJ35" s="689"/>
      <c r="AK35" s="689"/>
      <c r="AL35" s="689"/>
      <c r="AM35" s="689"/>
      <c r="AN35" s="689"/>
      <c r="AO35" s="268"/>
      <c r="AP35" s="494"/>
      <c r="AQ35" s="484"/>
    </row>
    <row r="36" spans="2:43" ht="12">
      <c r="B36" s="482"/>
      <c r="C36" s="483"/>
      <c r="D36" s="676"/>
      <c r="E36" s="677"/>
      <c r="F36" s="677"/>
      <c r="G36" s="506"/>
      <c r="H36" s="483"/>
      <c r="I36" s="483"/>
      <c r="J36" s="483"/>
      <c r="K36" s="483"/>
      <c r="L36" s="483"/>
      <c r="M36" s="483"/>
      <c r="N36" s="483"/>
      <c r="O36" s="508"/>
      <c r="P36" s="511" t="s">
        <v>475</v>
      </c>
      <c r="Q36" s="512"/>
      <c r="R36" s="512"/>
      <c r="S36" s="512"/>
      <c r="T36" s="512"/>
      <c r="U36" s="512"/>
      <c r="V36" s="512"/>
      <c r="W36" s="513"/>
      <c r="X36" s="493"/>
      <c r="Y36" s="493"/>
      <c r="Z36" s="493"/>
      <c r="AA36" s="493"/>
      <c r="AB36" s="493"/>
      <c r="AC36" s="493"/>
      <c r="AD36" s="493"/>
      <c r="AE36" s="493"/>
      <c r="AF36" s="493"/>
      <c r="AG36" s="493"/>
      <c r="AH36" s="267"/>
      <c r="AI36" s="260" t="s">
        <v>507</v>
      </c>
      <c r="AJ36" s="261"/>
      <c r="AK36" s="261"/>
      <c r="AL36" s="261"/>
      <c r="AM36" s="261"/>
      <c r="AN36" s="261"/>
      <c r="AO36" s="262"/>
      <c r="AP36" s="494"/>
      <c r="AQ36" s="484"/>
    </row>
    <row r="37" spans="2:43" ht="12.5" thickBot="1">
      <c r="B37" s="482"/>
      <c r="C37" s="483"/>
      <c r="D37" s="676"/>
      <c r="E37" s="677"/>
      <c r="F37" s="677"/>
      <c r="G37" s="514"/>
      <c r="H37" s="515"/>
      <c r="I37" s="515"/>
      <c r="J37" s="515"/>
      <c r="K37" s="515"/>
      <c r="L37" s="515"/>
      <c r="M37" s="515"/>
      <c r="N37" s="515"/>
      <c r="O37" s="516"/>
      <c r="P37" s="684">
        <f>+③計算!N52</f>
        <v>0</v>
      </c>
      <c r="Q37" s="685"/>
      <c r="R37" s="685"/>
      <c r="S37" s="685"/>
      <c r="T37" s="685"/>
      <c r="U37" s="517"/>
      <c r="V37" s="517"/>
      <c r="W37" s="518"/>
      <c r="X37" s="493"/>
      <c r="Y37" s="493"/>
      <c r="Z37" s="493"/>
      <c r="AA37" s="493"/>
      <c r="AB37" s="493"/>
      <c r="AC37" s="493"/>
      <c r="AD37" s="493"/>
      <c r="AE37" s="493"/>
      <c r="AF37" s="493"/>
      <c r="AG37" s="493"/>
      <c r="AH37" s="269"/>
      <c r="AI37" s="690">
        <f>+③計算!AG52</f>
        <v>0</v>
      </c>
      <c r="AJ37" s="691"/>
      <c r="AK37" s="691"/>
      <c r="AL37" s="691"/>
      <c r="AM37" s="691"/>
      <c r="AN37" s="691"/>
      <c r="AO37" s="263"/>
      <c r="AP37" s="494"/>
      <c r="AQ37" s="484"/>
    </row>
    <row r="38" spans="2:43">
      <c r="B38" s="482"/>
      <c r="C38" s="483"/>
      <c r="D38" s="678"/>
      <c r="E38" s="679"/>
      <c r="F38" s="679"/>
      <c r="G38" s="519"/>
      <c r="H38" s="519"/>
      <c r="I38" s="519"/>
      <c r="J38" s="519"/>
      <c r="K38" s="519"/>
      <c r="L38" s="519"/>
      <c r="M38" s="519"/>
      <c r="N38" s="519"/>
      <c r="O38" s="519"/>
      <c r="P38" s="519"/>
      <c r="Q38" s="519"/>
      <c r="R38" s="519"/>
      <c r="S38" s="519"/>
      <c r="T38" s="519"/>
      <c r="U38" s="519"/>
      <c r="V38" s="519"/>
      <c r="W38" s="519"/>
      <c r="X38" s="519"/>
      <c r="Y38" s="519"/>
      <c r="Z38" s="519"/>
      <c r="AA38" s="519"/>
      <c r="AB38" s="519"/>
      <c r="AC38" s="519"/>
      <c r="AD38" s="519"/>
      <c r="AE38" s="519"/>
      <c r="AF38" s="519"/>
      <c r="AG38" s="519"/>
      <c r="AH38" s="519"/>
      <c r="AI38" s="519"/>
      <c r="AJ38" s="519"/>
      <c r="AK38" s="519"/>
      <c r="AL38" s="519"/>
      <c r="AM38" s="519"/>
      <c r="AN38" s="519"/>
      <c r="AO38" s="519"/>
      <c r="AP38" s="520"/>
      <c r="AQ38" s="484"/>
    </row>
    <row r="39" spans="2:43">
      <c r="B39" s="482"/>
      <c r="C39" s="483"/>
      <c r="D39" s="483"/>
      <c r="E39" s="483"/>
      <c r="F39" s="483"/>
      <c r="G39" s="483"/>
      <c r="H39" s="483"/>
      <c r="I39" s="483"/>
      <c r="J39" s="483"/>
      <c r="K39" s="483"/>
      <c r="L39" s="483"/>
      <c r="M39" s="483"/>
      <c r="N39" s="483"/>
      <c r="O39" s="483"/>
      <c r="P39" s="483"/>
      <c r="Q39" s="483"/>
      <c r="R39" s="483" t="s">
        <v>476</v>
      </c>
      <c r="S39" s="483"/>
      <c r="T39" s="483"/>
      <c r="U39" s="483"/>
      <c r="V39" s="483"/>
      <c r="W39" s="483"/>
      <c r="X39" s="483"/>
      <c r="Y39" s="483"/>
      <c r="Z39" s="483"/>
      <c r="AA39" s="483"/>
      <c r="AB39" s="483"/>
      <c r="AC39" s="483"/>
      <c r="AD39" s="483"/>
      <c r="AE39" s="483"/>
      <c r="AF39" s="483"/>
      <c r="AG39" s="483"/>
      <c r="AH39" s="483"/>
      <c r="AI39" s="483"/>
      <c r="AJ39" s="483"/>
      <c r="AK39" s="483"/>
      <c r="AL39" s="483"/>
      <c r="AM39" s="483"/>
      <c r="AN39" s="483"/>
      <c r="AO39" s="483"/>
      <c r="AP39" s="483"/>
      <c r="AQ39" s="484"/>
    </row>
    <row r="40" spans="2:43" ht="11.5" thickBot="1">
      <c r="B40" s="482"/>
      <c r="C40" s="483"/>
      <c r="D40" s="483"/>
      <c r="E40" s="483"/>
      <c r="F40" s="483"/>
      <c r="G40" s="483"/>
      <c r="H40" s="483"/>
      <c r="I40" s="483"/>
      <c r="J40" s="483"/>
      <c r="K40" s="483"/>
      <c r="L40" s="483"/>
      <c r="M40" s="483"/>
      <c r="N40" s="483"/>
      <c r="O40" s="483"/>
      <c r="P40" s="483"/>
      <c r="Q40" s="483"/>
      <c r="R40" s="483" t="s">
        <v>477</v>
      </c>
      <c r="S40" s="483"/>
      <c r="T40" s="483"/>
      <c r="U40" s="483"/>
      <c r="V40" s="483"/>
      <c r="W40" s="483"/>
      <c r="X40" s="483"/>
      <c r="Y40" s="483"/>
      <c r="Z40" s="483"/>
      <c r="AA40" s="483"/>
      <c r="AB40" s="483"/>
      <c r="AC40" s="483"/>
      <c r="AD40" s="483"/>
      <c r="AE40" s="483"/>
      <c r="AF40" s="483"/>
      <c r="AG40" s="483"/>
      <c r="AH40" s="483"/>
      <c r="AI40" s="483"/>
      <c r="AJ40" s="483"/>
      <c r="AK40" s="483"/>
      <c r="AL40" s="483"/>
      <c r="AM40" s="483"/>
      <c r="AN40" s="483"/>
      <c r="AO40" s="483"/>
      <c r="AP40" s="483"/>
      <c r="AQ40" s="484"/>
    </row>
    <row r="41" spans="2:43">
      <c r="B41" s="482"/>
      <c r="C41" s="483"/>
      <c r="D41" s="483"/>
      <c r="E41" s="483"/>
      <c r="F41" s="483"/>
      <c r="G41" s="479"/>
      <c r="H41" s="480" t="s">
        <v>478</v>
      </c>
      <c r="I41" s="480"/>
      <c r="J41" s="480"/>
      <c r="K41" s="480"/>
      <c r="L41" s="480"/>
      <c r="M41" s="480"/>
      <c r="N41" s="480"/>
      <c r="O41" s="480"/>
      <c r="P41" s="480"/>
      <c r="Q41" s="480"/>
      <c r="R41" s="480"/>
      <c r="S41" s="480"/>
      <c r="T41" s="480"/>
      <c r="U41" s="480"/>
      <c r="V41" s="481"/>
      <c r="W41" s="483"/>
      <c r="X41" s="483"/>
      <c r="Y41" s="483"/>
      <c r="Z41" s="483"/>
      <c r="AA41" s="483"/>
      <c r="AB41" s="483"/>
      <c r="AC41" s="483"/>
      <c r="AD41" s="483"/>
      <c r="AE41" s="483"/>
      <c r="AF41" s="483"/>
      <c r="AG41" s="483"/>
      <c r="AH41" s="483"/>
      <c r="AI41" s="483"/>
      <c r="AJ41" s="483"/>
      <c r="AK41" s="483"/>
      <c r="AL41" s="483"/>
      <c r="AM41" s="483"/>
      <c r="AN41" s="483"/>
      <c r="AO41" s="483"/>
      <c r="AP41" s="483"/>
      <c r="AQ41" s="484"/>
    </row>
    <row r="42" spans="2:43">
      <c r="B42" s="482"/>
      <c r="C42" s="483"/>
      <c r="D42" s="483"/>
      <c r="E42" s="483"/>
      <c r="F42" s="483"/>
      <c r="G42" s="482"/>
      <c r="H42" s="680">
        <f>+③計算!O52</f>
        <v>0</v>
      </c>
      <c r="I42" s="680"/>
      <c r="J42" s="680"/>
      <c r="K42" s="680"/>
      <c r="L42" s="680"/>
      <c r="M42" s="483"/>
      <c r="N42" s="483"/>
      <c r="O42" s="483"/>
      <c r="P42" s="483"/>
      <c r="Q42" s="483"/>
      <c r="R42" s="483"/>
      <c r="S42" s="483"/>
      <c r="T42" s="483"/>
      <c r="U42" s="483"/>
      <c r="V42" s="484"/>
      <c r="W42" s="483"/>
      <c r="X42" s="483"/>
      <c r="Y42" s="483"/>
      <c r="Z42" s="483"/>
      <c r="AA42" s="483"/>
      <c r="AB42" s="483"/>
      <c r="AC42" s="483"/>
      <c r="AD42" s="483"/>
      <c r="AE42" s="483"/>
      <c r="AF42" s="483"/>
      <c r="AG42" s="483"/>
      <c r="AH42" s="483"/>
      <c r="AI42" s="483"/>
      <c r="AJ42" s="483"/>
      <c r="AK42" s="483"/>
      <c r="AL42" s="483"/>
      <c r="AM42" s="483"/>
      <c r="AN42" s="483"/>
      <c r="AO42" s="483"/>
      <c r="AP42" s="483"/>
      <c r="AQ42" s="484"/>
    </row>
    <row r="43" spans="2:43">
      <c r="B43" s="482"/>
      <c r="C43" s="483"/>
      <c r="D43" s="483"/>
      <c r="E43" s="483"/>
      <c r="F43" s="483"/>
      <c r="G43" s="482"/>
      <c r="H43" s="483"/>
      <c r="I43" s="483"/>
      <c r="J43" s="483"/>
      <c r="K43" s="483"/>
      <c r="L43" s="483"/>
      <c r="M43" s="483"/>
      <c r="N43" s="483"/>
      <c r="O43" s="483"/>
      <c r="P43" s="483"/>
      <c r="Q43" s="483"/>
      <c r="R43" s="483"/>
      <c r="S43" s="483"/>
      <c r="T43" s="483"/>
      <c r="U43" s="483"/>
      <c r="V43" s="484"/>
      <c r="W43" s="483"/>
      <c r="X43" s="483"/>
      <c r="Y43" s="483"/>
      <c r="Z43" s="483"/>
      <c r="AA43" s="483"/>
      <c r="AB43" s="483"/>
      <c r="AC43" s="483"/>
      <c r="AD43" s="483"/>
      <c r="AE43" s="483"/>
      <c r="AF43" s="483"/>
      <c r="AG43" s="483"/>
      <c r="AH43" s="483"/>
      <c r="AI43" s="483"/>
      <c r="AJ43" s="483"/>
      <c r="AK43" s="483"/>
      <c r="AL43" s="483"/>
      <c r="AM43" s="483"/>
      <c r="AN43" s="483"/>
      <c r="AO43" s="483"/>
      <c r="AP43" s="483"/>
      <c r="AQ43" s="484"/>
    </row>
    <row r="44" spans="2:43" ht="11.5" thickBot="1">
      <c r="B44" s="482"/>
      <c r="C44" s="483"/>
      <c r="D44" s="483"/>
      <c r="E44" s="483"/>
      <c r="F44" s="483"/>
      <c r="G44" s="485"/>
      <c r="H44" s="486"/>
      <c r="I44" s="486"/>
      <c r="J44" s="486"/>
      <c r="K44" s="486"/>
      <c r="L44" s="486"/>
      <c r="M44" s="486"/>
      <c r="N44" s="486"/>
      <c r="O44" s="486"/>
      <c r="P44" s="486"/>
      <c r="Q44" s="486"/>
      <c r="R44" s="486"/>
      <c r="S44" s="486"/>
      <c r="T44" s="486"/>
      <c r="U44" s="486"/>
      <c r="V44" s="487"/>
      <c r="W44" s="483"/>
      <c r="X44" s="483"/>
      <c r="Y44" s="483"/>
      <c r="Z44" s="483"/>
      <c r="AA44" s="483"/>
      <c r="AB44" s="483"/>
      <c r="AC44" s="483"/>
      <c r="AD44" s="483"/>
      <c r="AE44" s="483"/>
      <c r="AF44" s="483"/>
      <c r="AG44" s="483"/>
      <c r="AH44" s="483"/>
      <c r="AI44" s="483"/>
      <c r="AJ44" s="483"/>
      <c r="AK44" s="483"/>
      <c r="AL44" s="483"/>
      <c r="AM44" s="483"/>
      <c r="AN44" s="483"/>
      <c r="AO44" s="483"/>
      <c r="AP44" s="483"/>
      <c r="AQ44" s="484"/>
    </row>
    <row r="45" spans="2:43">
      <c r="B45" s="482"/>
      <c r="C45" s="483"/>
      <c r="D45" s="483"/>
      <c r="E45" s="483"/>
      <c r="F45" s="483"/>
      <c r="G45" s="483"/>
      <c r="H45" s="483"/>
      <c r="I45" s="483"/>
      <c r="J45" s="483"/>
      <c r="K45" s="483"/>
      <c r="L45" s="483"/>
      <c r="M45" s="483"/>
      <c r="N45" s="483"/>
      <c r="O45" s="483"/>
      <c r="P45" s="483"/>
      <c r="Q45" s="483"/>
      <c r="R45" s="483"/>
      <c r="S45" s="483"/>
      <c r="T45" s="483"/>
      <c r="U45" s="483"/>
      <c r="V45" s="483"/>
      <c r="W45" s="483"/>
      <c r="X45" s="483"/>
      <c r="Y45" s="483"/>
      <c r="Z45" s="483"/>
      <c r="AA45" s="483"/>
      <c r="AB45" s="483"/>
      <c r="AC45" s="483"/>
      <c r="AD45" s="483"/>
      <c r="AE45" s="483"/>
      <c r="AF45" s="483"/>
      <c r="AG45" s="483"/>
      <c r="AH45" s="483"/>
      <c r="AI45" s="483"/>
      <c r="AJ45" s="483"/>
      <c r="AK45" s="483"/>
      <c r="AL45" s="483"/>
      <c r="AM45" s="483"/>
      <c r="AN45" s="483"/>
      <c r="AO45" s="483"/>
      <c r="AP45" s="483"/>
      <c r="AQ45" s="484"/>
    </row>
    <row r="46" spans="2:43">
      <c r="B46" s="482"/>
      <c r="C46" s="483"/>
      <c r="D46" s="483"/>
      <c r="E46" s="483"/>
      <c r="F46" s="483"/>
      <c r="G46" s="483"/>
      <c r="H46" s="483"/>
      <c r="I46" s="483"/>
      <c r="J46" s="483" t="s">
        <v>502</v>
      </c>
      <c r="K46" s="483"/>
      <c r="L46" s="483"/>
      <c r="M46" s="483"/>
      <c r="N46" s="483"/>
      <c r="O46" s="483"/>
      <c r="P46" s="483"/>
      <c r="Q46" s="483"/>
      <c r="R46" s="483"/>
      <c r="S46" s="483"/>
      <c r="T46" s="483"/>
      <c r="U46" s="483"/>
      <c r="V46" s="483"/>
      <c r="W46" s="483"/>
      <c r="X46" s="483"/>
      <c r="Y46" s="483"/>
      <c r="Z46" s="483"/>
      <c r="AA46" s="483"/>
      <c r="AB46" s="483"/>
      <c r="AC46" s="483"/>
      <c r="AD46" s="483"/>
      <c r="AE46" s="483"/>
      <c r="AF46" s="483"/>
      <c r="AG46" s="483"/>
      <c r="AH46" s="483"/>
      <c r="AI46" s="483"/>
      <c r="AJ46" s="483"/>
      <c r="AK46" s="483"/>
      <c r="AL46" s="483"/>
      <c r="AM46" s="483"/>
      <c r="AN46" s="483"/>
      <c r="AO46" s="483"/>
      <c r="AP46" s="483"/>
      <c r="AQ46" s="484"/>
    </row>
    <row r="47" spans="2:43" ht="11.5" thickBot="1">
      <c r="B47" s="482"/>
      <c r="C47" s="483"/>
      <c r="D47" s="483"/>
      <c r="E47" s="483"/>
      <c r="F47" s="483"/>
      <c r="G47" s="483"/>
      <c r="H47" s="483"/>
      <c r="I47" s="483"/>
      <c r="J47" s="483"/>
      <c r="K47" s="483"/>
      <c r="L47" s="483"/>
      <c r="M47" s="483"/>
      <c r="N47" s="483"/>
      <c r="O47" s="483"/>
      <c r="P47" s="483"/>
      <c r="Q47" s="483"/>
      <c r="R47" s="483"/>
      <c r="S47" s="483"/>
      <c r="T47" s="483"/>
      <c r="U47" s="483"/>
      <c r="V47" s="483"/>
      <c r="W47" s="483"/>
      <c r="X47" s="483"/>
      <c r="Y47" s="483"/>
      <c r="Z47" s="483"/>
      <c r="AA47" s="483"/>
      <c r="AB47" s="483"/>
      <c r="AC47" s="483"/>
      <c r="AD47" s="483"/>
      <c r="AE47" s="483"/>
      <c r="AF47" s="483"/>
      <c r="AG47" s="483"/>
      <c r="AH47" s="483"/>
      <c r="AI47" s="483"/>
      <c r="AJ47" s="483"/>
      <c r="AK47" s="483"/>
      <c r="AL47" s="483"/>
      <c r="AM47" s="483"/>
      <c r="AN47" s="483"/>
      <c r="AO47" s="483"/>
      <c r="AP47" s="483"/>
      <c r="AQ47" s="484"/>
    </row>
    <row r="48" spans="2:43">
      <c r="B48" s="482"/>
      <c r="C48" s="483"/>
      <c r="D48" s="483"/>
      <c r="E48" s="483"/>
      <c r="F48" s="483"/>
      <c r="G48" s="479"/>
      <c r="H48" s="480" t="s">
        <v>479</v>
      </c>
      <c r="I48" s="480"/>
      <c r="J48" s="480"/>
      <c r="K48" s="480"/>
      <c r="L48" s="480"/>
      <c r="M48" s="480"/>
      <c r="N48" s="480"/>
      <c r="O48" s="480"/>
      <c r="P48" s="480"/>
      <c r="Q48" s="480"/>
      <c r="R48" s="480"/>
      <c r="S48" s="480"/>
      <c r="T48" s="480"/>
      <c r="U48" s="481"/>
      <c r="V48" s="483"/>
      <c r="W48" s="483"/>
      <c r="X48" s="483"/>
      <c r="Y48" s="483"/>
      <c r="Z48" s="483"/>
      <c r="AA48" s="483"/>
      <c r="AB48" s="483"/>
      <c r="AC48" s="483"/>
      <c r="AD48" s="483"/>
      <c r="AE48" s="483"/>
      <c r="AF48" s="483"/>
      <c r="AG48" s="483"/>
      <c r="AH48" s="483"/>
      <c r="AI48" s="483"/>
      <c r="AJ48" s="483"/>
      <c r="AK48" s="483"/>
      <c r="AL48" s="483"/>
      <c r="AM48" s="483"/>
      <c r="AN48" s="483"/>
      <c r="AO48" s="483"/>
      <c r="AP48" s="483"/>
      <c r="AQ48" s="484"/>
    </row>
    <row r="49" spans="2:43">
      <c r="B49" s="482"/>
      <c r="C49" s="483"/>
      <c r="D49" s="483"/>
      <c r="E49" s="483"/>
      <c r="F49" s="483"/>
      <c r="G49" s="482"/>
      <c r="H49" s="680">
        <f>+③計算!Q52</f>
        <v>0</v>
      </c>
      <c r="I49" s="680"/>
      <c r="J49" s="680"/>
      <c r="K49" s="680"/>
      <c r="L49" s="680"/>
      <c r="M49" s="483"/>
      <c r="N49" s="483"/>
      <c r="O49" s="483"/>
      <c r="P49" s="483"/>
      <c r="Q49" s="483"/>
      <c r="R49" s="483"/>
      <c r="S49" s="483"/>
      <c r="T49" s="483"/>
      <c r="U49" s="484"/>
      <c r="V49" s="483"/>
      <c r="W49" s="483"/>
      <c r="X49" s="483"/>
      <c r="Y49" s="483"/>
      <c r="Z49" s="483"/>
      <c r="AA49" s="483"/>
      <c r="AB49" s="483"/>
      <c r="AC49" s="483"/>
      <c r="AD49" s="483"/>
      <c r="AE49" s="483"/>
      <c r="AF49" s="483"/>
      <c r="AG49" s="483"/>
      <c r="AH49" s="483"/>
      <c r="AI49" s="483"/>
      <c r="AJ49" s="483"/>
      <c r="AK49" s="483"/>
      <c r="AL49" s="483"/>
      <c r="AM49" s="483"/>
      <c r="AN49" s="483"/>
      <c r="AO49" s="483"/>
      <c r="AP49" s="483"/>
      <c r="AQ49" s="484"/>
    </row>
    <row r="50" spans="2:43">
      <c r="B50" s="482"/>
      <c r="C50" s="483"/>
      <c r="D50" s="483"/>
      <c r="E50" s="483"/>
      <c r="F50" s="483"/>
      <c r="G50" s="482"/>
      <c r="H50" s="483"/>
      <c r="I50" s="483"/>
      <c r="J50" s="483"/>
      <c r="K50" s="483"/>
      <c r="L50" s="483"/>
      <c r="M50" s="483"/>
      <c r="N50" s="483"/>
      <c r="O50" s="483"/>
      <c r="P50" s="483"/>
      <c r="Q50" s="483"/>
      <c r="R50" s="483"/>
      <c r="S50" s="483"/>
      <c r="T50" s="483"/>
      <c r="U50" s="484"/>
      <c r="V50" s="483"/>
      <c r="W50" s="483"/>
      <c r="X50" s="483"/>
      <c r="Y50" s="483"/>
      <c r="Z50" s="483"/>
      <c r="AA50" s="483"/>
      <c r="AB50" s="483"/>
      <c r="AC50" s="483"/>
      <c r="AD50" s="483"/>
      <c r="AE50" s="483"/>
      <c r="AF50" s="483"/>
      <c r="AG50" s="483"/>
      <c r="AH50" s="483"/>
      <c r="AI50" s="483"/>
      <c r="AJ50" s="483"/>
      <c r="AK50" s="483"/>
      <c r="AL50" s="483"/>
      <c r="AM50" s="483"/>
      <c r="AN50" s="483"/>
      <c r="AO50" s="483"/>
      <c r="AP50" s="483"/>
      <c r="AQ50" s="484"/>
    </row>
    <row r="51" spans="2:43" ht="11.5" thickBot="1">
      <c r="B51" s="482"/>
      <c r="C51" s="483"/>
      <c r="D51" s="483"/>
      <c r="E51" s="483"/>
      <c r="F51" s="483"/>
      <c r="G51" s="485"/>
      <c r="H51" s="486"/>
      <c r="I51" s="486"/>
      <c r="J51" s="486"/>
      <c r="K51" s="486"/>
      <c r="L51" s="486"/>
      <c r="M51" s="486"/>
      <c r="N51" s="486"/>
      <c r="O51" s="486"/>
      <c r="P51" s="486"/>
      <c r="Q51" s="486"/>
      <c r="R51" s="486"/>
      <c r="S51" s="486"/>
      <c r="T51" s="486"/>
      <c r="U51" s="487"/>
      <c r="V51" s="483"/>
      <c r="W51" s="483"/>
      <c r="X51" s="483"/>
      <c r="Y51" s="483"/>
      <c r="Z51" s="483"/>
      <c r="AA51" s="483"/>
      <c r="AB51" s="483"/>
      <c r="AC51" s="483"/>
      <c r="AD51" s="483"/>
      <c r="AE51" s="483"/>
      <c r="AF51" s="483"/>
      <c r="AG51" s="483"/>
      <c r="AH51" s="483"/>
      <c r="AI51" s="483"/>
      <c r="AJ51" s="483"/>
      <c r="AK51" s="483"/>
      <c r="AL51" s="483"/>
      <c r="AM51" s="483"/>
      <c r="AN51" s="483"/>
      <c r="AO51" s="483"/>
      <c r="AP51" s="483"/>
      <c r="AQ51" s="484"/>
    </row>
    <row r="52" spans="2:43">
      <c r="B52" s="482"/>
      <c r="C52" s="483"/>
      <c r="D52" s="483"/>
      <c r="E52" s="483"/>
      <c r="F52" s="483"/>
      <c r="G52" s="483"/>
      <c r="H52" s="483"/>
      <c r="I52" s="483"/>
      <c r="J52" s="483"/>
      <c r="K52" s="483"/>
      <c r="L52" s="483"/>
      <c r="M52" s="483"/>
      <c r="N52" s="483"/>
      <c r="O52" s="483"/>
      <c r="P52" s="483"/>
      <c r="Q52" s="483"/>
      <c r="R52" s="483"/>
      <c r="S52" s="483"/>
      <c r="T52" s="483"/>
      <c r="U52" s="483"/>
      <c r="V52" s="483"/>
      <c r="W52" s="483"/>
      <c r="X52" s="483"/>
      <c r="Y52" s="483"/>
      <c r="Z52" s="483"/>
      <c r="AA52" s="483"/>
      <c r="AB52" s="483"/>
      <c r="AC52" s="483"/>
      <c r="AD52" s="483"/>
      <c r="AE52" s="483"/>
      <c r="AF52" s="483"/>
      <c r="AG52" s="483"/>
      <c r="AH52" s="483"/>
      <c r="AI52" s="483"/>
      <c r="AJ52" s="483"/>
      <c r="AK52" s="483"/>
      <c r="AL52" s="483"/>
      <c r="AM52" s="483"/>
      <c r="AN52" s="483"/>
      <c r="AO52" s="483"/>
      <c r="AP52" s="483"/>
      <c r="AQ52" s="484"/>
    </row>
    <row r="53" spans="2:43">
      <c r="B53" s="482"/>
      <c r="C53" s="483"/>
      <c r="D53" s="483"/>
      <c r="E53" s="483"/>
      <c r="F53" s="483"/>
      <c r="G53" s="483"/>
      <c r="H53" s="483"/>
      <c r="I53" s="483"/>
      <c r="J53" s="483" t="s">
        <v>503</v>
      </c>
      <c r="K53" s="483"/>
      <c r="L53" s="483"/>
      <c r="M53" s="483"/>
      <c r="N53" s="483"/>
      <c r="O53" s="483"/>
      <c r="P53" s="483"/>
      <c r="Q53" s="483"/>
      <c r="R53" s="483"/>
      <c r="S53" s="483"/>
      <c r="T53" s="483"/>
      <c r="U53" s="483"/>
      <c r="V53" s="483"/>
      <c r="W53" s="483"/>
      <c r="X53" s="483"/>
      <c r="Y53" s="483"/>
      <c r="Z53" s="483"/>
      <c r="AA53" s="483"/>
      <c r="AB53" s="483"/>
      <c r="AC53" s="483"/>
      <c r="AD53" s="483"/>
      <c r="AE53" s="483"/>
      <c r="AF53" s="483"/>
      <c r="AG53" s="483"/>
      <c r="AH53" s="483"/>
      <c r="AI53" s="483"/>
      <c r="AJ53" s="483"/>
      <c r="AK53" s="483"/>
      <c r="AL53" s="483"/>
      <c r="AM53" s="483"/>
      <c r="AN53" s="483"/>
      <c r="AO53" s="483"/>
      <c r="AP53" s="483"/>
      <c r="AQ53" s="484"/>
    </row>
    <row r="54" spans="2:43" ht="11.5" thickBot="1">
      <c r="B54" s="482"/>
      <c r="C54" s="483"/>
      <c r="D54" s="483"/>
      <c r="E54" s="483"/>
      <c r="F54" s="483"/>
      <c r="G54" s="483"/>
      <c r="H54" s="483"/>
      <c r="I54" s="483"/>
      <c r="J54" s="483"/>
      <c r="K54" s="483"/>
      <c r="L54" s="483"/>
      <c r="M54" s="483"/>
      <c r="N54" s="483"/>
      <c r="O54" s="483"/>
      <c r="P54" s="483"/>
      <c r="Q54" s="483"/>
      <c r="R54" s="483"/>
      <c r="S54" s="483"/>
      <c r="T54" s="483"/>
      <c r="U54" s="483"/>
      <c r="V54" s="483"/>
      <c r="W54" s="483"/>
      <c r="X54" s="483"/>
      <c r="Y54" s="483"/>
      <c r="Z54" s="483"/>
      <c r="AA54" s="483"/>
      <c r="AB54" s="483"/>
      <c r="AC54" s="483"/>
      <c r="AD54" s="483"/>
      <c r="AE54" s="483"/>
      <c r="AF54" s="483"/>
      <c r="AG54" s="483"/>
      <c r="AH54" s="483"/>
      <c r="AI54" s="483"/>
      <c r="AJ54" s="483"/>
      <c r="AK54" s="483"/>
      <c r="AL54" s="483"/>
      <c r="AM54" s="483"/>
      <c r="AN54" s="483"/>
      <c r="AO54" s="483"/>
      <c r="AP54" s="483"/>
      <c r="AQ54" s="484"/>
    </row>
    <row r="55" spans="2:43">
      <c r="B55" s="482"/>
      <c r="C55" s="483"/>
      <c r="D55" s="483"/>
      <c r="E55" s="483"/>
      <c r="F55" s="483"/>
      <c r="G55" s="479"/>
      <c r="H55" s="480" t="s">
        <v>480</v>
      </c>
      <c r="I55" s="480"/>
      <c r="J55" s="480"/>
      <c r="K55" s="480"/>
      <c r="L55" s="480"/>
      <c r="M55" s="480"/>
      <c r="N55" s="480"/>
      <c r="O55" s="480"/>
      <c r="P55" s="480"/>
      <c r="Q55" s="481"/>
      <c r="R55" s="502"/>
      <c r="S55" s="502" t="s">
        <v>103</v>
      </c>
      <c r="T55" s="502"/>
      <c r="U55" s="521"/>
      <c r="V55" s="483"/>
      <c r="W55" s="483"/>
      <c r="X55" s="483"/>
      <c r="Y55" s="483"/>
      <c r="Z55" s="483"/>
      <c r="AA55" s="483"/>
      <c r="AB55" s="483"/>
      <c r="AC55" s="483"/>
      <c r="AD55" s="483"/>
      <c r="AE55" s="483"/>
      <c r="AF55" s="483"/>
      <c r="AG55" s="483"/>
      <c r="AH55" s="483"/>
      <c r="AI55" s="483"/>
      <c r="AJ55" s="483"/>
      <c r="AK55" s="483"/>
      <c r="AL55" s="483"/>
      <c r="AM55" s="483"/>
      <c r="AN55" s="483"/>
      <c r="AO55" s="483"/>
      <c r="AP55" s="483"/>
      <c r="AQ55" s="484"/>
    </row>
    <row r="56" spans="2:43">
      <c r="B56" s="482"/>
      <c r="C56" s="483"/>
      <c r="D56" s="483"/>
      <c r="E56" s="483"/>
      <c r="F56" s="483"/>
      <c r="G56" s="482"/>
      <c r="H56" s="680">
        <f>+③計算!U52</f>
        <v>0</v>
      </c>
      <c r="I56" s="680"/>
      <c r="J56" s="680"/>
      <c r="K56" s="680"/>
      <c r="L56" s="680"/>
      <c r="M56" s="483"/>
      <c r="N56" s="483"/>
      <c r="O56" s="483"/>
      <c r="P56" s="483"/>
      <c r="Q56" s="484"/>
      <c r="R56" s="483"/>
      <c r="S56" s="483"/>
      <c r="T56" s="483"/>
      <c r="U56" s="522"/>
      <c r="V56" s="483"/>
      <c r="W56" s="483"/>
      <c r="X56" s="483"/>
      <c r="Y56" s="483"/>
      <c r="Z56" s="483"/>
      <c r="AA56" s="483"/>
      <c r="AB56" s="483"/>
      <c r="AC56" s="483"/>
      <c r="AD56" s="483"/>
      <c r="AE56" s="483"/>
      <c r="AF56" s="483"/>
      <c r="AG56" s="483"/>
      <c r="AH56" s="483"/>
      <c r="AI56" s="483"/>
      <c r="AJ56" s="483"/>
      <c r="AK56" s="483"/>
      <c r="AL56" s="483"/>
      <c r="AM56" s="483"/>
      <c r="AN56" s="483"/>
      <c r="AO56" s="483"/>
      <c r="AP56" s="483"/>
      <c r="AQ56" s="484"/>
    </row>
    <row r="57" spans="2:43">
      <c r="B57" s="482"/>
      <c r="C57" s="483"/>
      <c r="D57" s="483"/>
      <c r="E57" s="483"/>
      <c r="F57" s="483"/>
      <c r="G57" s="482"/>
      <c r="H57" s="483"/>
      <c r="I57" s="483"/>
      <c r="J57" s="483"/>
      <c r="K57" s="483"/>
      <c r="L57" s="483"/>
      <c r="M57" s="483"/>
      <c r="N57" s="483"/>
      <c r="O57" s="483"/>
      <c r="P57" s="483"/>
      <c r="Q57" s="484"/>
      <c r="R57" s="483"/>
      <c r="S57" s="483"/>
      <c r="T57" s="483"/>
      <c r="U57" s="522"/>
      <c r="V57" s="483"/>
      <c r="W57" s="483"/>
      <c r="X57" s="483"/>
      <c r="Y57" s="483"/>
      <c r="Z57" s="483"/>
      <c r="AA57" s="483"/>
      <c r="AB57" s="483"/>
      <c r="AC57" s="483"/>
      <c r="AD57" s="483"/>
      <c r="AE57" s="483"/>
      <c r="AF57" s="483"/>
      <c r="AG57" s="483"/>
      <c r="AH57" s="483"/>
      <c r="AI57" s="483"/>
      <c r="AJ57" s="483"/>
      <c r="AK57" s="483"/>
      <c r="AL57" s="483"/>
      <c r="AM57" s="483"/>
      <c r="AN57" s="483"/>
      <c r="AO57" s="483"/>
      <c r="AP57" s="483"/>
      <c r="AQ57" s="484"/>
    </row>
    <row r="58" spans="2:43" ht="11.5" thickBot="1">
      <c r="B58" s="482"/>
      <c r="C58" s="483"/>
      <c r="D58" s="483"/>
      <c r="E58" s="483"/>
      <c r="F58" s="483"/>
      <c r="G58" s="485"/>
      <c r="H58" s="486"/>
      <c r="I58" s="486"/>
      <c r="J58" s="486"/>
      <c r="K58" s="486"/>
      <c r="L58" s="486"/>
      <c r="M58" s="486"/>
      <c r="N58" s="486"/>
      <c r="O58" s="486"/>
      <c r="P58" s="486"/>
      <c r="Q58" s="487"/>
      <c r="R58" s="515"/>
      <c r="S58" s="515"/>
      <c r="T58" s="515"/>
      <c r="U58" s="523"/>
      <c r="V58" s="483"/>
      <c r="W58" s="483"/>
      <c r="X58" s="483"/>
      <c r="Y58" s="483"/>
      <c r="Z58" s="483"/>
      <c r="AA58" s="483"/>
      <c r="AB58" s="483"/>
      <c r="AC58" s="483"/>
      <c r="AD58" s="483"/>
      <c r="AE58" s="483"/>
      <c r="AF58" s="483"/>
      <c r="AG58" s="483"/>
      <c r="AH58" s="483"/>
      <c r="AI58" s="483"/>
      <c r="AJ58" s="483"/>
      <c r="AK58" s="483"/>
      <c r="AL58" s="483"/>
      <c r="AM58" s="483"/>
      <c r="AN58" s="483"/>
      <c r="AO58" s="483"/>
      <c r="AP58" s="483"/>
      <c r="AQ58" s="484"/>
    </row>
    <row r="59" spans="2:43">
      <c r="B59" s="482"/>
      <c r="C59" s="483"/>
      <c r="D59" s="483"/>
      <c r="E59" s="483"/>
      <c r="F59" s="483"/>
      <c r="G59" s="483"/>
      <c r="H59" s="483"/>
      <c r="I59" s="483"/>
      <c r="J59" s="483"/>
      <c r="K59" s="483"/>
      <c r="L59" s="483"/>
      <c r="M59" s="483"/>
      <c r="N59" s="483"/>
      <c r="O59" s="483"/>
      <c r="P59" s="483"/>
      <c r="Q59" s="483"/>
      <c r="R59" s="483"/>
      <c r="S59" s="483"/>
      <c r="T59" s="483"/>
      <c r="U59" s="483"/>
      <c r="V59" s="483"/>
      <c r="W59" s="483"/>
      <c r="X59" s="483"/>
      <c r="Y59" s="483"/>
      <c r="Z59" s="483"/>
      <c r="AA59" s="483"/>
      <c r="AB59" s="483"/>
      <c r="AC59" s="483"/>
      <c r="AD59" s="483"/>
      <c r="AE59" s="483"/>
      <c r="AF59" s="483"/>
      <c r="AG59" s="483"/>
      <c r="AH59" s="483"/>
      <c r="AI59" s="483"/>
      <c r="AJ59" s="483"/>
      <c r="AK59" s="483"/>
      <c r="AL59" s="483"/>
      <c r="AM59" s="483"/>
      <c r="AN59" s="483"/>
      <c r="AO59" s="483"/>
      <c r="AP59" s="483"/>
      <c r="AQ59" s="484"/>
    </row>
    <row r="60" spans="2:43">
      <c r="B60" s="482"/>
      <c r="C60" s="483"/>
      <c r="D60" s="483"/>
      <c r="E60" s="483"/>
      <c r="F60" s="483"/>
      <c r="G60" s="483"/>
      <c r="H60" s="483"/>
      <c r="I60" s="483"/>
      <c r="J60" s="483" t="s">
        <v>520</v>
      </c>
      <c r="K60" s="483"/>
      <c r="L60" s="483"/>
      <c r="M60" s="483"/>
      <c r="N60" s="483"/>
      <c r="O60" s="483"/>
      <c r="P60" s="483"/>
      <c r="Q60" s="483"/>
      <c r="R60" s="483"/>
      <c r="S60" s="483"/>
      <c r="T60" s="483"/>
      <c r="U60" s="483"/>
      <c r="V60" s="483"/>
      <c r="W60" s="483"/>
      <c r="X60" s="483"/>
      <c r="Y60" s="483"/>
      <c r="Z60" s="483"/>
      <c r="AA60" s="483"/>
      <c r="AB60" s="483"/>
      <c r="AC60" s="483"/>
      <c r="AD60" s="483"/>
      <c r="AE60" s="483"/>
      <c r="AF60" s="483"/>
      <c r="AG60" s="483"/>
      <c r="AH60" s="483"/>
      <c r="AI60" s="483"/>
      <c r="AJ60" s="483"/>
      <c r="AK60" s="483"/>
      <c r="AL60" s="483"/>
      <c r="AM60" s="483"/>
      <c r="AN60" s="483"/>
      <c r="AO60" s="483"/>
      <c r="AP60" s="483"/>
      <c r="AQ60" s="484"/>
    </row>
    <row r="61" spans="2:43" ht="11.5" thickBot="1">
      <c r="B61" s="482"/>
      <c r="C61" s="483"/>
      <c r="D61" s="674" t="s">
        <v>104</v>
      </c>
      <c r="E61" s="675"/>
      <c r="F61" s="675"/>
      <c r="G61" s="488"/>
      <c r="H61" s="488"/>
      <c r="I61" s="488"/>
      <c r="J61" s="488"/>
      <c r="K61" s="488"/>
      <c r="L61" s="488"/>
      <c r="M61" s="488"/>
      <c r="N61" s="488"/>
      <c r="O61" s="488"/>
      <c r="P61" s="488"/>
      <c r="Q61" s="488"/>
      <c r="R61" s="488"/>
      <c r="S61" s="488"/>
      <c r="T61" s="488"/>
      <c r="U61" s="488"/>
      <c r="V61" s="488"/>
      <c r="W61" s="488"/>
      <c r="X61" s="488"/>
      <c r="Y61" s="488"/>
      <c r="Z61" s="488"/>
      <c r="AA61" s="488"/>
      <c r="AB61" s="488"/>
      <c r="AC61" s="488"/>
      <c r="AD61" s="488"/>
      <c r="AE61" s="488"/>
      <c r="AF61" s="488"/>
      <c r="AG61" s="488"/>
      <c r="AH61" s="488"/>
      <c r="AI61" s="488"/>
      <c r="AJ61" s="488"/>
      <c r="AK61" s="488"/>
      <c r="AL61" s="488"/>
      <c r="AM61" s="488"/>
      <c r="AN61" s="488"/>
      <c r="AO61" s="488"/>
      <c r="AP61" s="489"/>
      <c r="AQ61" s="484"/>
    </row>
    <row r="62" spans="2:43">
      <c r="B62" s="482"/>
      <c r="C62" s="483"/>
      <c r="D62" s="676"/>
      <c r="E62" s="677"/>
      <c r="F62" s="677"/>
      <c r="G62" s="490"/>
      <c r="H62" s="491" t="s">
        <v>481</v>
      </c>
      <c r="I62" s="491"/>
      <c r="J62" s="491"/>
      <c r="K62" s="491"/>
      <c r="L62" s="491"/>
      <c r="M62" s="491"/>
      <c r="N62" s="491"/>
      <c r="O62" s="491"/>
      <c r="P62" s="491"/>
      <c r="Q62" s="491"/>
      <c r="R62" s="491"/>
      <c r="S62" s="491"/>
      <c r="T62" s="491"/>
      <c r="U62" s="491"/>
      <c r="V62" s="492"/>
      <c r="W62" s="493"/>
      <c r="X62" s="493"/>
      <c r="Y62" s="493"/>
      <c r="Z62" s="493"/>
      <c r="AA62" s="493"/>
      <c r="AB62" s="493"/>
      <c r="AC62" s="493"/>
      <c r="AD62" s="493"/>
      <c r="AE62" s="493"/>
      <c r="AF62" s="493"/>
      <c r="AG62" s="493"/>
      <c r="AH62" s="493"/>
      <c r="AI62" s="493"/>
      <c r="AJ62" s="493"/>
      <c r="AK62" s="493"/>
      <c r="AL62" s="493"/>
      <c r="AM62" s="493"/>
      <c r="AN62" s="493"/>
      <c r="AO62" s="493"/>
      <c r="AP62" s="494"/>
      <c r="AQ62" s="484"/>
    </row>
    <row r="63" spans="2:43">
      <c r="B63" s="482"/>
      <c r="C63" s="483"/>
      <c r="D63" s="676"/>
      <c r="E63" s="677"/>
      <c r="F63" s="677"/>
      <c r="G63" s="495"/>
      <c r="H63" s="686">
        <f>+③計算!W52</f>
        <v>0</v>
      </c>
      <c r="I63" s="686"/>
      <c r="J63" s="686"/>
      <c r="K63" s="686"/>
      <c r="L63" s="686"/>
      <c r="M63" s="496"/>
      <c r="N63" s="496"/>
      <c r="O63" s="496"/>
      <c r="P63" s="496"/>
      <c r="Q63" s="496"/>
      <c r="R63" s="496"/>
      <c r="S63" s="496"/>
      <c r="T63" s="496"/>
      <c r="U63" s="496"/>
      <c r="V63" s="497"/>
      <c r="W63" s="493"/>
      <c r="X63" s="493"/>
      <c r="Y63" s="493"/>
      <c r="Z63" s="493"/>
      <c r="AA63" s="493"/>
      <c r="AB63" s="493"/>
      <c r="AC63" s="493"/>
      <c r="AD63" s="493"/>
      <c r="AE63" s="493"/>
      <c r="AF63" s="493"/>
      <c r="AG63" s="493"/>
      <c r="AH63" s="493"/>
      <c r="AI63" s="493"/>
      <c r="AJ63" s="493"/>
      <c r="AK63" s="493"/>
      <c r="AL63" s="493"/>
      <c r="AM63" s="493"/>
      <c r="AN63" s="493"/>
      <c r="AO63" s="493"/>
      <c r="AP63" s="494"/>
      <c r="AQ63" s="484"/>
    </row>
    <row r="64" spans="2:43">
      <c r="B64" s="482"/>
      <c r="C64" s="483"/>
      <c r="D64" s="676"/>
      <c r="E64" s="677"/>
      <c r="F64" s="677"/>
      <c r="G64" s="495"/>
      <c r="H64" s="496"/>
      <c r="I64" s="496"/>
      <c r="J64" s="496"/>
      <c r="K64" s="496"/>
      <c r="L64" s="496"/>
      <c r="M64" s="496"/>
      <c r="N64" s="496"/>
      <c r="O64" s="496"/>
      <c r="P64" s="496"/>
      <c r="Q64" s="496"/>
      <c r="R64" s="496"/>
      <c r="S64" s="496"/>
      <c r="T64" s="496"/>
      <c r="U64" s="496"/>
      <c r="V64" s="497"/>
      <c r="W64" s="493"/>
      <c r="X64" s="493"/>
      <c r="Y64" s="493"/>
      <c r="Z64" s="493"/>
      <c r="AA64" s="493"/>
      <c r="AB64" s="493"/>
      <c r="AC64" s="493"/>
      <c r="AD64" s="493"/>
      <c r="AE64" s="493"/>
      <c r="AF64" s="493"/>
      <c r="AG64" s="493"/>
      <c r="AH64" s="493"/>
      <c r="AI64" s="493"/>
      <c r="AJ64" s="493"/>
      <c r="AK64" s="493"/>
      <c r="AL64" s="493"/>
      <c r="AM64" s="493"/>
      <c r="AN64" s="493"/>
      <c r="AO64" s="493"/>
      <c r="AP64" s="494"/>
      <c r="AQ64" s="484"/>
    </row>
    <row r="65" spans="2:43" ht="11.5" thickBot="1">
      <c r="B65" s="482"/>
      <c r="C65" s="483"/>
      <c r="D65" s="676"/>
      <c r="E65" s="677"/>
      <c r="F65" s="677"/>
      <c r="G65" s="498"/>
      <c r="H65" s="499"/>
      <c r="I65" s="499"/>
      <c r="J65" s="499"/>
      <c r="K65" s="499"/>
      <c r="L65" s="499"/>
      <c r="M65" s="499"/>
      <c r="N65" s="499"/>
      <c r="O65" s="499"/>
      <c r="P65" s="499"/>
      <c r="Q65" s="499"/>
      <c r="R65" s="499"/>
      <c r="S65" s="499"/>
      <c r="T65" s="499"/>
      <c r="U65" s="499"/>
      <c r="V65" s="500"/>
      <c r="W65" s="493"/>
      <c r="X65" s="493"/>
      <c r="Y65" s="493"/>
      <c r="Z65" s="493"/>
      <c r="AA65" s="493"/>
      <c r="AB65" s="493"/>
      <c r="AC65" s="493"/>
      <c r="AD65" s="493"/>
      <c r="AE65" s="493"/>
      <c r="AF65" s="493"/>
      <c r="AG65" s="493"/>
      <c r="AH65" s="493"/>
      <c r="AI65" s="493"/>
      <c r="AJ65" s="493"/>
      <c r="AK65" s="493"/>
      <c r="AL65" s="493"/>
      <c r="AM65" s="493"/>
      <c r="AN65" s="493"/>
      <c r="AO65" s="493"/>
      <c r="AP65" s="494"/>
      <c r="AQ65" s="484"/>
    </row>
    <row r="66" spans="2:43">
      <c r="B66" s="482"/>
      <c r="C66" s="483"/>
      <c r="D66" s="676"/>
      <c r="E66" s="677"/>
      <c r="F66" s="677"/>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4"/>
      <c r="AQ66" s="484"/>
    </row>
    <row r="67" spans="2:43">
      <c r="B67" s="482"/>
      <c r="C67" s="483"/>
      <c r="D67" s="676"/>
      <c r="E67" s="677"/>
      <c r="F67" s="677"/>
      <c r="G67" s="493"/>
      <c r="H67" s="493"/>
      <c r="I67" s="493"/>
      <c r="J67" s="493" t="s">
        <v>501</v>
      </c>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4"/>
      <c r="AQ67" s="484"/>
    </row>
    <row r="68" spans="2:43" ht="11.5" thickBot="1">
      <c r="B68" s="482"/>
      <c r="C68" s="483"/>
      <c r="D68" s="676"/>
      <c r="E68" s="677"/>
      <c r="F68" s="677"/>
      <c r="G68" s="493"/>
      <c r="H68" s="493"/>
      <c r="I68" s="493"/>
      <c r="J68" s="493"/>
      <c r="K68" s="493"/>
      <c r="L68" s="493"/>
      <c r="M68" s="493"/>
      <c r="N68" s="493"/>
      <c r="O68" s="493"/>
      <c r="P68" s="493"/>
      <c r="Q68" s="493"/>
      <c r="R68" s="493"/>
      <c r="S68" s="493"/>
      <c r="T68" s="493"/>
      <c r="U68" s="493"/>
      <c r="V68" s="493"/>
      <c r="W68" s="493"/>
      <c r="X68" s="493"/>
      <c r="Y68" s="493"/>
      <c r="Z68" s="493"/>
      <c r="AA68" s="493"/>
      <c r="AB68" s="493"/>
      <c r="AC68" s="493"/>
      <c r="AD68" s="493"/>
      <c r="AE68" s="493"/>
      <c r="AF68" s="493"/>
      <c r="AG68" s="493"/>
      <c r="AH68" s="493"/>
      <c r="AI68" s="493"/>
      <c r="AJ68" s="493"/>
      <c r="AK68" s="493"/>
      <c r="AL68" s="493"/>
      <c r="AM68" s="493"/>
      <c r="AN68" s="493"/>
      <c r="AO68" s="493"/>
      <c r="AP68" s="494"/>
      <c r="AQ68" s="484"/>
    </row>
    <row r="69" spans="2:43" ht="12">
      <c r="B69" s="482"/>
      <c r="C69" s="483"/>
      <c r="D69" s="676"/>
      <c r="E69" s="677"/>
      <c r="F69" s="677"/>
      <c r="G69" s="501"/>
      <c r="H69" s="502" t="s">
        <v>102</v>
      </c>
      <c r="I69" s="502"/>
      <c r="J69" s="502"/>
      <c r="K69" s="502"/>
      <c r="L69" s="502"/>
      <c r="M69" s="502"/>
      <c r="N69" s="503"/>
      <c r="O69" s="504" t="s">
        <v>482</v>
      </c>
      <c r="P69" s="504"/>
      <c r="Q69" s="504"/>
      <c r="R69" s="504"/>
      <c r="S69" s="504"/>
      <c r="T69" s="504"/>
      <c r="U69" s="504"/>
      <c r="V69" s="505"/>
      <c r="W69" s="493"/>
      <c r="X69" s="493"/>
      <c r="Y69" s="493"/>
      <c r="Z69" s="493"/>
      <c r="AA69" s="493"/>
      <c r="AB69" s="493"/>
      <c r="AC69" s="493"/>
      <c r="AD69" s="493"/>
      <c r="AE69" s="493"/>
      <c r="AF69" s="493"/>
      <c r="AG69" s="493"/>
      <c r="AH69" s="264"/>
      <c r="AI69" s="265" t="s">
        <v>434</v>
      </c>
      <c r="AJ69" s="265"/>
      <c r="AK69" s="265"/>
      <c r="AL69" s="265"/>
      <c r="AM69" s="265"/>
      <c r="AN69" s="265"/>
      <c r="AO69" s="266"/>
      <c r="AP69" s="494"/>
      <c r="AQ69" s="484"/>
    </row>
    <row r="70" spans="2:43" ht="12.5" thickBot="1">
      <c r="B70" s="482"/>
      <c r="C70" s="483"/>
      <c r="D70" s="676"/>
      <c r="E70" s="677"/>
      <c r="F70" s="677"/>
      <c r="G70" s="506"/>
      <c r="H70" s="483"/>
      <c r="I70" s="483"/>
      <c r="J70" s="483"/>
      <c r="K70" s="483"/>
      <c r="L70" s="483"/>
      <c r="M70" s="483"/>
      <c r="N70" s="508"/>
      <c r="O70" s="687">
        <f>+③計算!X52</f>
        <v>0</v>
      </c>
      <c r="P70" s="687"/>
      <c r="Q70" s="687"/>
      <c r="R70" s="687"/>
      <c r="S70" s="687"/>
      <c r="T70" s="509"/>
      <c r="U70" s="509"/>
      <c r="V70" s="510"/>
      <c r="W70" s="493"/>
      <c r="X70" s="493"/>
      <c r="Y70" s="493"/>
      <c r="Z70" s="493"/>
      <c r="AA70" s="493"/>
      <c r="AB70" s="493"/>
      <c r="AC70" s="493"/>
      <c r="AD70" s="493"/>
      <c r="AE70" s="493"/>
      <c r="AF70" s="493"/>
      <c r="AG70" s="493"/>
      <c r="AH70" s="267"/>
      <c r="AI70" s="688">
        <f>+③計算!AH52</f>
        <v>0</v>
      </c>
      <c r="AJ70" s="689"/>
      <c r="AK70" s="689"/>
      <c r="AL70" s="689"/>
      <c r="AM70" s="689"/>
      <c r="AN70" s="689"/>
      <c r="AO70" s="268"/>
      <c r="AP70" s="494"/>
      <c r="AQ70" s="484"/>
    </row>
    <row r="71" spans="2:43" ht="12">
      <c r="B71" s="482"/>
      <c r="C71" s="483"/>
      <c r="D71" s="676"/>
      <c r="E71" s="677"/>
      <c r="F71" s="677"/>
      <c r="G71" s="506"/>
      <c r="H71" s="483"/>
      <c r="I71" s="483"/>
      <c r="J71" s="483"/>
      <c r="K71" s="483"/>
      <c r="L71" s="483"/>
      <c r="M71" s="483"/>
      <c r="N71" s="508"/>
      <c r="O71" s="511" t="s">
        <v>483</v>
      </c>
      <c r="P71" s="512"/>
      <c r="Q71" s="512"/>
      <c r="R71" s="512"/>
      <c r="S71" s="512"/>
      <c r="T71" s="512"/>
      <c r="U71" s="512"/>
      <c r="V71" s="513"/>
      <c r="W71" s="493"/>
      <c r="X71" s="493"/>
      <c r="Y71" s="493"/>
      <c r="Z71" s="493"/>
      <c r="AA71" s="493"/>
      <c r="AB71" s="493"/>
      <c r="AC71" s="493"/>
      <c r="AD71" s="493"/>
      <c r="AE71" s="493"/>
      <c r="AF71" s="493"/>
      <c r="AG71" s="493"/>
      <c r="AH71" s="267"/>
      <c r="AI71" s="260" t="s">
        <v>435</v>
      </c>
      <c r="AJ71" s="261"/>
      <c r="AK71" s="261"/>
      <c r="AL71" s="261"/>
      <c r="AM71" s="261"/>
      <c r="AN71" s="261"/>
      <c r="AO71" s="262"/>
      <c r="AP71" s="494"/>
      <c r="AQ71" s="484"/>
    </row>
    <row r="72" spans="2:43" ht="12.5" thickBot="1">
      <c r="B72" s="482"/>
      <c r="C72" s="483"/>
      <c r="D72" s="676"/>
      <c r="E72" s="677"/>
      <c r="F72" s="677"/>
      <c r="G72" s="514"/>
      <c r="H72" s="515"/>
      <c r="I72" s="515"/>
      <c r="J72" s="515"/>
      <c r="K72" s="515"/>
      <c r="L72" s="515"/>
      <c r="M72" s="515"/>
      <c r="N72" s="516"/>
      <c r="O72" s="681">
        <f>+③計算!Y52</f>
        <v>0</v>
      </c>
      <c r="P72" s="682"/>
      <c r="Q72" s="682"/>
      <c r="R72" s="682"/>
      <c r="S72" s="682"/>
      <c r="T72" s="517"/>
      <c r="U72" s="517"/>
      <c r="V72" s="518"/>
      <c r="W72" s="493"/>
      <c r="X72" s="493"/>
      <c r="Y72" s="493"/>
      <c r="Z72" s="493"/>
      <c r="AA72" s="493"/>
      <c r="AB72" s="493"/>
      <c r="AC72" s="493"/>
      <c r="AD72" s="493"/>
      <c r="AE72" s="493"/>
      <c r="AF72" s="493"/>
      <c r="AG72" s="493"/>
      <c r="AH72" s="269"/>
      <c r="AI72" s="690">
        <f>+③計算!AI52</f>
        <v>0</v>
      </c>
      <c r="AJ72" s="691"/>
      <c r="AK72" s="691"/>
      <c r="AL72" s="691"/>
      <c r="AM72" s="691"/>
      <c r="AN72" s="691"/>
      <c r="AO72" s="263"/>
      <c r="AP72" s="494"/>
      <c r="AQ72" s="484"/>
    </row>
    <row r="73" spans="2:43">
      <c r="B73" s="482"/>
      <c r="C73" s="483"/>
      <c r="D73" s="678"/>
      <c r="E73" s="679"/>
      <c r="F73" s="679"/>
      <c r="G73" s="519"/>
      <c r="H73" s="519"/>
      <c r="I73" s="519"/>
      <c r="J73" s="519"/>
      <c r="K73" s="519"/>
      <c r="L73" s="519"/>
      <c r="M73" s="519"/>
      <c r="N73" s="519"/>
      <c r="O73" s="519"/>
      <c r="P73" s="519"/>
      <c r="Q73" s="519"/>
      <c r="R73" s="519"/>
      <c r="S73" s="519"/>
      <c r="T73" s="519"/>
      <c r="U73" s="519"/>
      <c r="V73" s="519"/>
      <c r="W73" s="519"/>
      <c r="X73" s="519"/>
      <c r="Y73" s="519"/>
      <c r="Z73" s="519"/>
      <c r="AA73" s="519"/>
      <c r="AB73" s="519"/>
      <c r="AC73" s="519"/>
      <c r="AD73" s="519"/>
      <c r="AE73" s="519"/>
      <c r="AF73" s="519"/>
      <c r="AG73" s="519"/>
      <c r="AH73" s="519"/>
      <c r="AI73" s="519"/>
      <c r="AJ73" s="519"/>
      <c r="AK73" s="519"/>
      <c r="AL73" s="519"/>
      <c r="AM73" s="519"/>
      <c r="AN73" s="519"/>
      <c r="AO73" s="519"/>
      <c r="AP73" s="520"/>
      <c r="AQ73" s="484"/>
    </row>
    <row r="74" spans="2:43">
      <c r="B74" s="482"/>
      <c r="C74" s="483"/>
      <c r="D74" s="483"/>
      <c r="E74" s="483"/>
      <c r="F74" s="483"/>
      <c r="G74" s="483"/>
      <c r="H74" s="483"/>
      <c r="I74" s="483"/>
      <c r="J74" s="483"/>
      <c r="K74" s="483"/>
      <c r="L74" s="483"/>
      <c r="M74" s="483"/>
      <c r="N74" s="483"/>
      <c r="O74" s="483"/>
      <c r="P74" s="483"/>
      <c r="Q74" s="483"/>
      <c r="R74" s="483"/>
      <c r="S74" s="483"/>
      <c r="T74" s="483"/>
      <c r="U74" s="483"/>
      <c r="V74" s="483"/>
      <c r="W74" s="483"/>
      <c r="X74" s="483"/>
      <c r="Y74" s="483"/>
      <c r="Z74" s="483"/>
      <c r="AA74" s="483"/>
      <c r="AB74" s="483"/>
      <c r="AC74" s="483"/>
      <c r="AD74" s="483"/>
      <c r="AE74" s="483"/>
      <c r="AF74" s="483"/>
      <c r="AG74" s="483"/>
      <c r="AH74" s="483"/>
      <c r="AI74" s="483"/>
      <c r="AJ74" s="483"/>
      <c r="AK74" s="483"/>
      <c r="AL74" s="483"/>
      <c r="AM74" s="483"/>
      <c r="AN74" s="483"/>
      <c r="AO74" s="483"/>
      <c r="AP74" s="483"/>
      <c r="AQ74" s="484"/>
    </row>
    <row r="75" spans="2:43" ht="12">
      <c r="B75" s="482"/>
      <c r="C75" s="483"/>
      <c r="D75" s="622" t="s">
        <v>370</v>
      </c>
      <c r="E75" s="622"/>
      <c r="F75" s="622"/>
      <c r="G75" s="622"/>
      <c r="H75" s="622"/>
      <c r="I75" s="622"/>
      <c r="J75" s="622"/>
      <c r="K75" s="622"/>
      <c r="L75" s="622"/>
      <c r="M75" s="622"/>
      <c r="N75" s="622"/>
      <c r="O75" s="622"/>
      <c r="P75" s="622"/>
      <c r="Q75" s="622"/>
      <c r="R75" s="622"/>
      <c r="S75" s="622"/>
      <c r="T75" s="622"/>
      <c r="U75" s="622"/>
      <c r="V75" s="622"/>
      <c r="W75" s="622"/>
      <c r="X75" s="622"/>
      <c r="Y75" s="622"/>
      <c r="Z75" s="622"/>
      <c r="AA75" s="622"/>
      <c r="AB75" s="622"/>
      <c r="AC75" s="622"/>
      <c r="AD75" s="622"/>
      <c r="AE75" s="622"/>
      <c r="AF75" s="622"/>
      <c r="AG75" s="622"/>
      <c r="AH75" s="622"/>
      <c r="AI75" s="622"/>
      <c r="AJ75" s="622"/>
      <c r="AK75" s="622"/>
      <c r="AL75" s="622"/>
      <c r="AM75" s="622"/>
      <c r="AN75" s="622"/>
      <c r="AO75" s="622"/>
      <c r="AP75" s="622"/>
      <c r="AQ75" s="484"/>
    </row>
    <row r="76" spans="2:43" ht="11.5" thickBot="1">
      <c r="B76" s="485"/>
      <c r="C76" s="486"/>
      <c r="D76" s="486"/>
      <c r="E76" s="486"/>
      <c r="F76" s="486"/>
      <c r="G76" s="486"/>
      <c r="H76" s="486"/>
      <c r="I76" s="486"/>
      <c r="J76" s="486"/>
      <c r="K76" s="486"/>
      <c r="L76" s="486"/>
      <c r="M76" s="486"/>
      <c r="N76" s="486"/>
      <c r="O76" s="486"/>
      <c r="P76" s="486"/>
      <c r="Q76" s="486"/>
      <c r="R76" s="486"/>
      <c r="S76" s="486"/>
      <c r="T76" s="486"/>
      <c r="U76" s="486"/>
      <c r="V76" s="486"/>
      <c r="W76" s="486"/>
      <c r="X76" s="486"/>
      <c r="Y76" s="486"/>
      <c r="Z76" s="486"/>
      <c r="AA76" s="486"/>
      <c r="AB76" s="486"/>
      <c r="AC76" s="486"/>
      <c r="AD76" s="486"/>
      <c r="AE76" s="486"/>
      <c r="AF76" s="486"/>
      <c r="AG76" s="486"/>
      <c r="AH76" s="486"/>
      <c r="AI76" s="486"/>
      <c r="AJ76" s="486"/>
      <c r="AK76" s="486"/>
      <c r="AL76" s="486"/>
      <c r="AM76" s="486"/>
      <c r="AN76" s="486"/>
      <c r="AO76" s="486"/>
      <c r="AP76" s="486"/>
      <c r="AQ76" s="487"/>
    </row>
  </sheetData>
  <sheetProtection selectLockedCells="1" selectUnlockedCells="1"/>
  <mergeCells count="24">
    <mergeCell ref="AI72:AN72"/>
    <mergeCell ref="AI35:AN35"/>
    <mergeCell ref="AI37:AN37"/>
    <mergeCell ref="C2:I3"/>
    <mergeCell ref="H7:L7"/>
    <mergeCell ref="H14:L14"/>
    <mergeCell ref="AC23:AG23"/>
    <mergeCell ref="H28:L28"/>
    <mergeCell ref="D75:AP75"/>
    <mergeCell ref="D12:F24"/>
    <mergeCell ref="D26:F38"/>
    <mergeCell ref="D61:F73"/>
    <mergeCell ref="H42:L42"/>
    <mergeCell ref="H49:L49"/>
    <mergeCell ref="O72:S72"/>
    <mergeCell ref="P35:T35"/>
    <mergeCell ref="P37:T37"/>
    <mergeCell ref="H56:L56"/>
    <mergeCell ref="H63:L63"/>
    <mergeCell ref="O70:S70"/>
    <mergeCell ref="AC21:AG21"/>
    <mergeCell ref="AI14:AN14"/>
    <mergeCell ref="AI16:AN16"/>
    <mergeCell ref="AI70:AN70"/>
  </mergeCells>
  <phoneticPr fontId="2"/>
  <pageMargins left="0.55118110236220474" right="0.19685039370078741" top="0.74803149606299213" bottom="0.74803149606299213" header="0.31496062992125984" footer="0.31496062992125984"/>
  <pageSetup paperSize="9" scale="67" orientation="portrait" r:id="rId1"/>
  <headerFooter alignWithMargins="0">
    <oddHeader>&amp;L&amp;"ＭＳ ゴシック,標準"&amp;F&amp;C&amp;"ＭＳ ゴシック,標準"&amp;A&amp;R&amp;"ＭＳ ゴシック,標準"&amp;D_&amp;T</oddHeader>
  </headerFooter>
  <ignoredErrors>
    <ignoredError sqref="AI15 AJ14:AN15"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K55"/>
  <sheetViews>
    <sheetView showGridLines="0" zoomScaleNormal="100" workbookViewId="0">
      <pane xSplit="3" ySplit="14" topLeftCell="D15" activePane="bottomRight" state="frozen"/>
      <selection pane="topRight" activeCell="D1" sqref="D1"/>
      <selection pane="bottomLeft" activeCell="A15" sqref="A15"/>
      <selection pane="bottomRight"/>
    </sheetView>
  </sheetViews>
  <sheetFormatPr defaultColWidth="9.33203125" defaultRowHeight="11"/>
  <cols>
    <col min="1" max="1" width="1.77734375" style="1" customWidth="1"/>
    <col min="2" max="2" width="4" style="1" bestFit="1" customWidth="1"/>
    <col min="3" max="3" width="27.109375" style="1" bestFit="1" customWidth="1"/>
    <col min="4" max="5" width="13.33203125" style="5" customWidth="1"/>
    <col min="6" max="6" width="13.33203125" style="1" customWidth="1"/>
    <col min="7" max="7" width="13.33203125" style="5" customWidth="1"/>
    <col min="8" max="8" width="13.33203125" style="1" customWidth="1"/>
    <col min="9" max="9" width="13.33203125" style="5" customWidth="1"/>
    <col min="10" max="10" width="14.44140625" style="1" customWidth="1"/>
    <col min="11" max="11" width="15.44140625" style="5" customWidth="1"/>
    <col min="12" max="15" width="13.33203125" style="5" customWidth="1"/>
    <col min="16" max="16" width="13.33203125" style="1" customWidth="1"/>
    <col min="17" max="17" width="13.33203125" style="5" customWidth="1"/>
    <col min="18" max="18" width="13.33203125" style="1" customWidth="1"/>
    <col min="19" max="19" width="13.33203125" style="8" customWidth="1"/>
    <col min="20" max="20" width="13.33203125" style="1" customWidth="1"/>
    <col min="21" max="21" width="13.33203125" style="5" customWidth="1"/>
    <col min="22" max="22" width="13.33203125" style="1" customWidth="1"/>
    <col min="23" max="28" width="13.33203125" style="5" customWidth="1"/>
    <col min="29" max="29" width="2.44140625" style="1" customWidth="1"/>
    <col min="30" max="37" width="13.33203125" style="1" customWidth="1"/>
    <col min="38" max="16384" width="9.33203125" style="1"/>
  </cols>
  <sheetData>
    <row r="2" spans="2:37">
      <c r="B2" s="702" t="s">
        <v>329</v>
      </c>
      <c r="C2" s="702"/>
    </row>
    <row r="3" spans="2:37">
      <c r="B3" s="702"/>
      <c r="C3" s="702"/>
    </row>
    <row r="4" spans="2:37" ht="11.5" thickBot="1">
      <c r="X4" s="762" t="s">
        <v>436</v>
      </c>
      <c r="Y4" s="762"/>
      <c r="Z4" s="762"/>
      <c r="AA4" s="762"/>
      <c r="AB4" s="762"/>
      <c r="AD4" s="763" t="s">
        <v>407</v>
      </c>
      <c r="AE4" s="763"/>
      <c r="AF4" s="763"/>
      <c r="AG4" s="763"/>
      <c r="AH4" s="763"/>
      <c r="AI4" s="763"/>
      <c r="AJ4" s="763"/>
      <c r="AK4" s="763"/>
    </row>
    <row r="5" spans="2:37" s="2" customFormat="1">
      <c r="B5" s="703" t="s">
        <v>488</v>
      </c>
      <c r="C5" s="704"/>
      <c r="D5" s="23"/>
      <c r="E5" s="709" t="s">
        <v>105</v>
      </c>
      <c r="F5" s="710"/>
      <c r="G5" s="710"/>
      <c r="H5" s="710"/>
      <c r="I5" s="711"/>
      <c r="J5" s="406"/>
      <c r="K5" s="24"/>
      <c r="L5" s="709" t="s">
        <v>101</v>
      </c>
      <c r="M5" s="710"/>
      <c r="N5" s="711"/>
      <c r="O5" s="23"/>
      <c r="P5" s="390"/>
      <c r="Q5" s="24"/>
      <c r="R5" s="415"/>
      <c r="S5" s="25"/>
      <c r="T5" s="390"/>
      <c r="U5" s="474"/>
      <c r="V5" s="390"/>
      <c r="W5" s="709" t="s">
        <v>104</v>
      </c>
      <c r="X5" s="710"/>
      <c r="Y5" s="711"/>
      <c r="Z5" s="709" t="s">
        <v>106</v>
      </c>
      <c r="AA5" s="710"/>
      <c r="AB5" s="711"/>
      <c r="AD5" s="764" t="s">
        <v>408</v>
      </c>
      <c r="AE5" s="765"/>
      <c r="AF5" s="766" t="s">
        <v>101</v>
      </c>
      <c r="AG5" s="752"/>
      <c r="AH5" s="764" t="s">
        <v>104</v>
      </c>
      <c r="AI5" s="767"/>
      <c r="AJ5" s="752" t="s">
        <v>106</v>
      </c>
      <c r="AK5" s="753"/>
    </row>
    <row r="6" spans="2:37" s="2" customFormat="1" ht="11.25" customHeight="1">
      <c r="B6" s="705"/>
      <c r="C6" s="706"/>
      <c r="D6" s="724" t="s">
        <v>437</v>
      </c>
      <c r="E6" s="722" t="s">
        <v>438</v>
      </c>
      <c r="F6" s="26"/>
      <c r="G6" s="726" t="s">
        <v>107</v>
      </c>
      <c r="H6" s="48"/>
      <c r="I6" s="729" t="s">
        <v>108</v>
      </c>
      <c r="J6" s="734" t="s">
        <v>523</v>
      </c>
      <c r="K6" s="736" t="s">
        <v>439</v>
      </c>
      <c r="L6" s="721" t="s">
        <v>332</v>
      </c>
      <c r="M6" s="712" t="s">
        <v>333</v>
      </c>
      <c r="N6" s="746" t="s">
        <v>334</v>
      </c>
      <c r="O6" s="724" t="s">
        <v>342</v>
      </c>
      <c r="P6" s="718" t="s">
        <v>341</v>
      </c>
      <c r="Q6" s="736" t="s">
        <v>338</v>
      </c>
      <c r="R6" s="718" t="s">
        <v>343</v>
      </c>
      <c r="S6" s="744" t="s">
        <v>339</v>
      </c>
      <c r="T6" s="391" t="s">
        <v>111</v>
      </c>
      <c r="U6" s="739" t="s">
        <v>340</v>
      </c>
      <c r="V6" s="737" t="s">
        <v>519</v>
      </c>
      <c r="W6" s="721" t="s">
        <v>337</v>
      </c>
      <c r="X6" s="712" t="s">
        <v>333</v>
      </c>
      <c r="Y6" s="746" t="s">
        <v>336</v>
      </c>
      <c r="Z6" s="721" t="s">
        <v>337</v>
      </c>
      <c r="AA6" s="712" t="s">
        <v>335</v>
      </c>
      <c r="AB6" s="746" t="s">
        <v>336</v>
      </c>
      <c r="AC6" s="3"/>
      <c r="AD6" s="346" t="s">
        <v>405</v>
      </c>
      <c r="AE6" s="351" t="s">
        <v>406</v>
      </c>
      <c r="AF6" s="346" t="s">
        <v>405</v>
      </c>
      <c r="AG6" s="351" t="s">
        <v>406</v>
      </c>
      <c r="AH6" s="346" t="s">
        <v>405</v>
      </c>
      <c r="AI6" s="347" t="s">
        <v>406</v>
      </c>
      <c r="AJ6" s="353" t="s">
        <v>405</v>
      </c>
      <c r="AK6" s="347" t="s">
        <v>406</v>
      </c>
    </row>
    <row r="7" spans="2:37" s="2" customFormat="1">
      <c r="B7" s="705"/>
      <c r="C7" s="706"/>
      <c r="D7" s="724"/>
      <c r="E7" s="722"/>
      <c r="F7" s="715" t="s">
        <v>109</v>
      </c>
      <c r="G7" s="727"/>
      <c r="H7" s="717" t="s">
        <v>110</v>
      </c>
      <c r="I7" s="730"/>
      <c r="J7" s="734"/>
      <c r="K7" s="736"/>
      <c r="L7" s="722"/>
      <c r="M7" s="713"/>
      <c r="N7" s="747"/>
      <c r="O7" s="724"/>
      <c r="P7" s="718"/>
      <c r="Q7" s="736"/>
      <c r="R7" s="718"/>
      <c r="S7" s="744"/>
      <c r="T7" s="391"/>
      <c r="U7" s="739"/>
      <c r="V7" s="737"/>
      <c r="W7" s="722"/>
      <c r="X7" s="713"/>
      <c r="Y7" s="747"/>
      <c r="Z7" s="722"/>
      <c r="AA7" s="713"/>
      <c r="AB7" s="747"/>
      <c r="AC7" s="150"/>
      <c r="AD7" s="348"/>
      <c r="AE7" s="194"/>
      <c r="AF7" s="348"/>
      <c r="AG7" s="194"/>
      <c r="AH7" s="348"/>
      <c r="AI7" s="349"/>
      <c r="AJ7" s="354"/>
      <c r="AK7" s="349"/>
    </row>
    <row r="8" spans="2:37" s="2" customFormat="1">
      <c r="B8" s="705"/>
      <c r="C8" s="706"/>
      <c r="D8" s="725"/>
      <c r="E8" s="723"/>
      <c r="F8" s="716"/>
      <c r="G8" s="728"/>
      <c r="H8" s="718"/>
      <c r="I8" s="731"/>
      <c r="J8" s="735"/>
      <c r="K8" s="736"/>
      <c r="L8" s="723"/>
      <c r="M8" s="714"/>
      <c r="N8" s="748"/>
      <c r="O8" s="725"/>
      <c r="P8" s="743"/>
      <c r="Q8" s="751"/>
      <c r="R8" s="743"/>
      <c r="S8" s="745"/>
      <c r="T8" s="391"/>
      <c r="U8" s="740"/>
      <c r="V8" s="738"/>
      <c r="W8" s="722"/>
      <c r="X8" s="714"/>
      <c r="Y8" s="747"/>
      <c r="Z8" s="722"/>
      <c r="AA8" s="713"/>
      <c r="AB8" s="747"/>
      <c r="AD8" s="348"/>
      <c r="AE8" s="194"/>
      <c r="AF8" s="348"/>
      <c r="AG8" s="194"/>
      <c r="AH8" s="348"/>
      <c r="AI8" s="349"/>
      <c r="AJ8" s="354"/>
      <c r="AK8" s="349"/>
    </row>
    <row r="9" spans="2:37" s="2" customFormat="1">
      <c r="B9" s="705"/>
      <c r="C9" s="706"/>
      <c r="D9" s="134" t="s">
        <v>440</v>
      </c>
      <c r="E9" s="195" t="s">
        <v>441</v>
      </c>
      <c r="F9" s="398" t="s">
        <v>487</v>
      </c>
      <c r="G9" s="148" t="s">
        <v>442</v>
      </c>
      <c r="H9" s="405" t="s">
        <v>489</v>
      </c>
      <c r="I9" s="149" t="s">
        <v>443</v>
      </c>
      <c r="J9" s="389" t="s">
        <v>491</v>
      </c>
      <c r="K9" s="135" t="s">
        <v>444</v>
      </c>
      <c r="L9" s="200" t="s">
        <v>445</v>
      </c>
      <c r="M9" s="136" t="s">
        <v>446</v>
      </c>
      <c r="N9" s="140" t="s">
        <v>447</v>
      </c>
      <c r="O9" s="158" t="s">
        <v>448</v>
      </c>
      <c r="P9" s="407" t="s">
        <v>452</v>
      </c>
      <c r="Q9" s="135" t="s">
        <v>449</v>
      </c>
      <c r="R9" s="407" t="s">
        <v>454</v>
      </c>
      <c r="S9" s="137" t="s">
        <v>451</v>
      </c>
      <c r="T9" s="391" t="s">
        <v>496</v>
      </c>
      <c r="U9" s="475" t="s">
        <v>453</v>
      </c>
      <c r="V9" s="391" t="s">
        <v>450</v>
      </c>
      <c r="W9" s="207" t="s">
        <v>455</v>
      </c>
      <c r="X9" s="138" t="s">
        <v>456</v>
      </c>
      <c r="Y9" s="139" t="s">
        <v>457</v>
      </c>
      <c r="Z9" s="200" t="s">
        <v>458</v>
      </c>
      <c r="AA9" s="136" t="s">
        <v>459</v>
      </c>
      <c r="AB9" s="140" t="s">
        <v>460</v>
      </c>
      <c r="AD9" s="350" t="s">
        <v>409</v>
      </c>
      <c r="AE9" s="352" t="s">
        <v>410</v>
      </c>
      <c r="AF9" s="350" t="s">
        <v>411</v>
      </c>
      <c r="AG9" s="352" t="s">
        <v>412</v>
      </c>
      <c r="AH9" s="350" t="s">
        <v>413</v>
      </c>
      <c r="AI9" s="292" t="s">
        <v>414</v>
      </c>
      <c r="AJ9" s="355" t="s">
        <v>415</v>
      </c>
      <c r="AK9" s="292" t="s">
        <v>416</v>
      </c>
    </row>
    <row r="10" spans="2:37" s="2" customFormat="1" ht="11.25" customHeight="1">
      <c r="B10" s="705"/>
      <c r="C10" s="706"/>
      <c r="D10" s="134"/>
      <c r="E10" s="195"/>
      <c r="F10" s="398"/>
      <c r="G10" s="148" t="s">
        <v>461</v>
      </c>
      <c r="H10" s="405"/>
      <c r="I10" s="149" t="s">
        <v>490</v>
      </c>
      <c r="J10" s="407"/>
      <c r="K10" s="135" t="s">
        <v>492</v>
      </c>
      <c r="L10" s="200" t="s">
        <v>462</v>
      </c>
      <c r="M10" s="136" t="s">
        <v>463</v>
      </c>
      <c r="N10" s="140" t="s">
        <v>493</v>
      </c>
      <c r="O10" s="158" t="s">
        <v>464</v>
      </c>
      <c r="P10" s="741"/>
      <c r="Q10" s="135" t="s">
        <v>494</v>
      </c>
      <c r="R10" s="407"/>
      <c r="S10" s="137" t="s">
        <v>495</v>
      </c>
      <c r="T10" s="391"/>
      <c r="U10" s="475" t="s">
        <v>497</v>
      </c>
      <c r="V10" s="413"/>
      <c r="W10" s="207" t="s">
        <v>498</v>
      </c>
      <c r="X10" s="138" t="s">
        <v>465</v>
      </c>
      <c r="Y10" s="139" t="s">
        <v>499</v>
      </c>
      <c r="Z10" s="200" t="s">
        <v>466</v>
      </c>
      <c r="AA10" s="136" t="s">
        <v>467</v>
      </c>
      <c r="AB10" s="140" t="s">
        <v>468</v>
      </c>
      <c r="AD10" s="348" t="s">
        <v>508</v>
      </c>
      <c r="AE10" s="194" t="s">
        <v>509</v>
      </c>
      <c r="AF10" s="348" t="s">
        <v>510</v>
      </c>
      <c r="AG10" s="194" t="s">
        <v>511</v>
      </c>
      <c r="AH10" s="348" t="s">
        <v>512</v>
      </c>
      <c r="AI10" s="349" t="s">
        <v>513</v>
      </c>
      <c r="AJ10" s="354" t="s">
        <v>432</v>
      </c>
      <c r="AK10" s="349" t="s">
        <v>433</v>
      </c>
    </row>
    <row r="11" spans="2:37" ht="11.25" customHeight="1">
      <c r="B11" s="705"/>
      <c r="C11" s="706"/>
      <c r="D11" s="719"/>
      <c r="E11" s="208"/>
      <c r="F11" s="399"/>
      <c r="G11" s="27"/>
      <c r="H11" s="399"/>
      <c r="I11" s="49"/>
      <c r="J11" s="408"/>
      <c r="K11" s="6"/>
      <c r="L11" s="201"/>
      <c r="M11" s="29"/>
      <c r="N11" s="141"/>
      <c r="O11" s="159"/>
      <c r="P11" s="741"/>
      <c r="Q11" s="6"/>
      <c r="R11" s="416"/>
      <c r="S11" s="9"/>
      <c r="T11" s="392"/>
      <c r="U11" s="154"/>
      <c r="V11" s="414"/>
      <c r="W11" s="208"/>
      <c r="X11" s="30"/>
      <c r="Y11" s="52"/>
      <c r="Z11" s="201"/>
      <c r="AA11" s="27"/>
      <c r="AB11" s="49"/>
      <c r="AD11" s="760" t="s">
        <v>398</v>
      </c>
      <c r="AE11" s="758" t="s">
        <v>398</v>
      </c>
      <c r="AF11" s="760" t="s">
        <v>398</v>
      </c>
      <c r="AG11" s="758" t="s">
        <v>398</v>
      </c>
      <c r="AH11" s="760" t="s">
        <v>398</v>
      </c>
      <c r="AI11" s="756" t="s">
        <v>398</v>
      </c>
      <c r="AJ11" s="754"/>
      <c r="AK11" s="756"/>
    </row>
    <row r="12" spans="2:37" ht="12" customHeight="1">
      <c r="B12" s="705"/>
      <c r="C12" s="706"/>
      <c r="D12" s="719"/>
      <c r="E12" s="208"/>
      <c r="F12" s="399"/>
      <c r="G12" s="27"/>
      <c r="H12" s="399"/>
      <c r="I12" s="49"/>
      <c r="J12" s="732"/>
      <c r="K12" s="6"/>
      <c r="L12" s="201"/>
      <c r="M12" s="29"/>
      <c r="N12" s="141"/>
      <c r="O12" s="159"/>
      <c r="P12" s="741"/>
      <c r="Q12" s="6"/>
      <c r="R12" s="416"/>
      <c r="S12" s="9"/>
      <c r="T12" s="392"/>
      <c r="U12" s="154"/>
      <c r="V12" s="749"/>
      <c r="W12" s="208"/>
      <c r="X12" s="30"/>
      <c r="Y12" s="52"/>
      <c r="Z12" s="201"/>
      <c r="AA12" s="27"/>
      <c r="AB12" s="49"/>
      <c r="AD12" s="760"/>
      <c r="AE12" s="758"/>
      <c r="AF12" s="760"/>
      <c r="AG12" s="758"/>
      <c r="AH12" s="760"/>
      <c r="AI12" s="756"/>
      <c r="AJ12" s="754"/>
      <c r="AK12" s="756"/>
    </row>
    <row r="13" spans="2:37">
      <c r="B13" s="705"/>
      <c r="C13" s="706"/>
      <c r="D13" s="719"/>
      <c r="E13" s="208"/>
      <c r="F13" s="399"/>
      <c r="G13" s="27"/>
      <c r="H13" s="399"/>
      <c r="I13" s="49"/>
      <c r="J13" s="732"/>
      <c r="K13" s="6"/>
      <c r="L13" s="201"/>
      <c r="M13" s="29"/>
      <c r="N13" s="141"/>
      <c r="O13" s="159"/>
      <c r="P13" s="741"/>
      <c r="Q13" s="6"/>
      <c r="R13" s="416"/>
      <c r="S13" s="9"/>
      <c r="T13" s="392"/>
      <c r="U13" s="154"/>
      <c r="V13" s="749"/>
      <c r="W13" s="208"/>
      <c r="X13" s="30"/>
      <c r="Y13" s="52"/>
      <c r="Z13" s="201"/>
      <c r="AA13" s="27"/>
      <c r="AB13" s="49"/>
      <c r="AD13" s="760"/>
      <c r="AE13" s="758"/>
      <c r="AF13" s="760"/>
      <c r="AG13" s="758"/>
      <c r="AH13" s="760"/>
      <c r="AI13" s="756"/>
      <c r="AJ13" s="754"/>
      <c r="AK13" s="756"/>
    </row>
    <row r="14" spans="2:37" ht="11.5" thickBot="1">
      <c r="B14" s="707"/>
      <c r="C14" s="708"/>
      <c r="D14" s="720"/>
      <c r="E14" s="209"/>
      <c r="F14" s="400"/>
      <c r="G14" s="28"/>
      <c r="H14" s="400"/>
      <c r="I14" s="50"/>
      <c r="J14" s="733"/>
      <c r="K14" s="7"/>
      <c r="L14" s="202"/>
      <c r="M14" s="156"/>
      <c r="N14" s="157"/>
      <c r="O14" s="160"/>
      <c r="P14" s="742"/>
      <c r="Q14" s="7"/>
      <c r="R14" s="417"/>
      <c r="S14" s="10"/>
      <c r="T14" s="393"/>
      <c r="U14" s="155"/>
      <c r="V14" s="750"/>
      <c r="W14" s="209"/>
      <c r="X14" s="161"/>
      <c r="Y14" s="162"/>
      <c r="Z14" s="202"/>
      <c r="AA14" s="28"/>
      <c r="AB14" s="50"/>
      <c r="AD14" s="761"/>
      <c r="AE14" s="759"/>
      <c r="AF14" s="761"/>
      <c r="AG14" s="759"/>
      <c r="AH14" s="761"/>
      <c r="AI14" s="757"/>
      <c r="AJ14" s="755"/>
      <c r="AK14" s="757"/>
    </row>
    <row r="15" spans="2:37">
      <c r="B15" s="4" t="s">
        <v>54</v>
      </c>
      <c r="C15" s="218" t="s">
        <v>928</v>
      </c>
      <c r="D15" s="40">
        <f>+①入力・結果!E21</f>
        <v>0</v>
      </c>
      <c r="E15" s="196">
        <f>D15</f>
        <v>0</v>
      </c>
      <c r="F15" s="401">
        <f t="array" ref="F15:F51">TRANSPOSE(④係数!D123:AN123)</f>
        <v>0.55123258741826753</v>
      </c>
      <c r="G15" s="39">
        <f>+E15*F15</f>
        <v>0</v>
      </c>
      <c r="H15" s="401">
        <f t="array" ref="H15:H51">TRANSPOSE(④係数!D118:AN118)</f>
        <v>0.1586863230854621</v>
      </c>
      <c r="I15" s="51">
        <f>+E15*H15</f>
        <v>0</v>
      </c>
      <c r="J15" s="694" t="s">
        <v>398</v>
      </c>
      <c r="K15" s="41">
        <f t="array" ref="K15:K51">MMULT(④係数!D248:AN284,③計算!E15:E51)</f>
        <v>0</v>
      </c>
      <c r="L15" s="203">
        <f>+K15-E15</f>
        <v>0</v>
      </c>
      <c r="M15" s="39">
        <f>+L15*F15</f>
        <v>0</v>
      </c>
      <c r="N15" s="51">
        <f>+L15*H15</f>
        <v>0</v>
      </c>
      <c r="O15" s="40">
        <f>+I15+N15</f>
        <v>0</v>
      </c>
      <c r="P15" s="696">
        <f>+④係数!I184</f>
        <v>0.5084245592646035</v>
      </c>
      <c r="Q15" s="699">
        <f>+O52*P15</f>
        <v>0</v>
      </c>
      <c r="R15" s="409">
        <f>+④係数!BH24</f>
        <v>1.3069590317170613E-2</v>
      </c>
      <c r="S15" s="37">
        <f>+$Q$15*R15</f>
        <v>0</v>
      </c>
      <c r="T15" s="394">
        <f>+④係数!BF24</f>
        <v>0.29768001161030833</v>
      </c>
      <c r="U15" s="293">
        <f>+S15*T15</f>
        <v>0</v>
      </c>
      <c r="V15" s="692" t="s">
        <v>398</v>
      </c>
      <c r="W15" s="196">
        <f t="array" ref="W15:W51">MMULT(④係数!D135:AN171,③計算!U15:U51)</f>
        <v>0</v>
      </c>
      <c r="X15" s="38">
        <f t="shared" ref="X15:X38" si="0">+W15*F15</f>
        <v>0</v>
      </c>
      <c r="Y15" s="53">
        <f t="shared" ref="Y15:Y38" si="1">+W15*H15</f>
        <v>0</v>
      </c>
      <c r="Z15" s="203">
        <f t="shared" ref="Z15:Z42" si="2">+E15+L15+W15</f>
        <v>0</v>
      </c>
      <c r="AA15" s="39">
        <f t="shared" ref="AA15:AA42" si="3">+G15+M15+X15</f>
        <v>0</v>
      </c>
      <c r="AB15" s="51">
        <f t="shared" ref="AB15:AB42" si="4">+I15+N15+Y15</f>
        <v>0</v>
      </c>
      <c r="AD15" s="356">
        <f>+E15*④係数!O199</f>
        <v>0</v>
      </c>
      <c r="AE15" s="384">
        <f>+E15*④係数!P199</f>
        <v>0</v>
      </c>
      <c r="AF15" s="361">
        <f>+L15*④係数!O199</f>
        <v>0</v>
      </c>
      <c r="AG15" s="380">
        <f>+L15*④係数!P199</f>
        <v>0</v>
      </c>
      <c r="AH15" s="357">
        <f>+W15*④係数!O199</f>
        <v>0</v>
      </c>
      <c r="AI15" s="375">
        <f>+W15*④係数!P199</f>
        <v>0</v>
      </c>
      <c r="AJ15" s="366">
        <f>+AD15+AF15+AH15</f>
        <v>0</v>
      </c>
      <c r="AK15" s="371">
        <f>+AE15+AG15+AI15</f>
        <v>0</v>
      </c>
    </row>
    <row r="16" spans="2:37">
      <c r="B16" s="4" t="s">
        <v>55</v>
      </c>
      <c r="C16" s="219" t="s">
        <v>2</v>
      </c>
      <c r="D16" s="40">
        <f>+①入力・結果!E22</f>
        <v>0</v>
      </c>
      <c r="E16" s="196">
        <f t="shared" ref="E16:E51" si="5">D16</f>
        <v>0</v>
      </c>
      <c r="F16" s="401">
        <v>0.58823529411764708</v>
      </c>
      <c r="G16" s="39">
        <f t="shared" ref="G16:G51" si="6">+E16*F16</f>
        <v>0</v>
      </c>
      <c r="H16" s="401">
        <v>0.23666210670314639</v>
      </c>
      <c r="I16" s="51">
        <f t="shared" ref="I16:I49" si="7">+E16*H16</f>
        <v>0</v>
      </c>
      <c r="J16" s="695"/>
      <c r="K16" s="41">
        <v>0</v>
      </c>
      <c r="L16" s="203">
        <f>+K16-E16</f>
        <v>0</v>
      </c>
      <c r="M16" s="39">
        <f t="shared" ref="M16:M45" si="8">+L16*F16</f>
        <v>0</v>
      </c>
      <c r="N16" s="51">
        <f t="shared" ref="N16:N45" si="9">+L16*H16</f>
        <v>0</v>
      </c>
      <c r="O16" s="40">
        <f t="shared" ref="O16:O51" si="10">+I16+N16</f>
        <v>0</v>
      </c>
      <c r="P16" s="697"/>
      <c r="Q16" s="700"/>
      <c r="R16" s="409">
        <f>+④係数!BH25</f>
        <v>-1.588115383474431E-5</v>
      </c>
      <c r="S16" s="37">
        <f t="shared" ref="S16:S51" si="11">+$Q$15*R16</f>
        <v>0</v>
      </c>
      <c r="T16" s="394">
        <f>+④係数!BF25</f>
        <v>6.148113646949227E-2</v>
      </c>
      <c r="U16" s="293">
        <f t="shared" ref="U16:U31" si="12">+S16*T16</f>
        <v>0</v>
      </c>
      <c r="V16" s="693"/>
      <c r="W16" s="196">
        <v>0</v>
      </c>
      <c r="X16" s="38">
        <f t="shared" si="0"/>
        <v>0</v>
      </c>
      <c r="Y16" s="53">
        <f t="shared" si="1"/>
        <v>0</v>
      </c>
      <c r="Z16" s="203">
        <f t="shared" si="2"/>
        <v>0</v>
      </c>
      <c r="AA16" s="39">
        <f t="shared" si="3"/>
        <v>0</v>
      </c>
      <c r="AB16" s="51">
        <f t="shared" si="4"/>
        <v>0</v>
      </c>
      <c r="AD16" s="357">
        <f>+E16*④係数!O200</f>
        <v>0</v>
      </c>
      <c r="AE16" s="385">
        <f>+E16*④係数!P200</f>
        <v>0</v>
      </c>
      <c r="AF16" s="362">
        <f>+L16*④係数!O200</f>
        <v>0</v>
      </c>
      <c r="AG16" s="381">
        <f>+L16*④係数!P200</f>
        <v>0</v>
      </c>
      <c r="AH16" s="357">
        <f>+W16*④係数!O200</f>
        <v>0</v>
      </c>
      <c r="AI16" s="376">
        <f>+W16*④係数!P200</f>
        <v>0</v>
      </c>
      <c r="AJ16" s="367">
        <f t="shared" ref="AJ16:AK45" si="13">+AD16+AF16+AH16</f>
        <v>0</v>
      </c>
      <c r="AK16" s="371">
        <f t="shared" si="13"/>
        <v>0</v>
      </c>
    </row>
    <row r="17" spans="2:37">
      <c r="B17" s="4" t="s">
        <v>56</v>
      </c>
      <c r="C17" s="219" t="s">
        <v>383</v>
      </c>
      <c r="D17" s="40">
        <f>+①入力・結果!E23</f>
        <v>0</v>
      </c>
      <c r="E17" s="196">
        <f t="shared" si="5"/>
        <v>0</v>
      </c>
      <c r="F17" s="401">
        <v>0.45006832444834333</v>
      </c>
      <c r="G17" s="39">
        <f t="shared" si="6"/>
        <v>0</v>
      </c>
      <c r="H17" s="401">
        <v>0.12391608745529388</v>
      </c>
      <c r="I17" s="51">
        <f t="shared" si="7"/>
        <v>0</v>
      </c>
      <c r="J17" s="409"/>
      <c r="K17" s="41">
        <v>0</v>
      </c>
      <c r="L17" s="203">
        <f t="shared" ref="L17:L44" si="14">+K17-E17</f>
        <v>0</v>
      </c>
      <c r="M17" s="39">
        <f t="shared" si="8"/>
        <v>0</v>
      </c>
      <c r="N17" s="51">
        <f t="shared" si="9"/>
        <v>0</v>
      </c>
      <c r="O17" s="40">
        <f t="shared" si="10"/>
        <v>0</v>
      </c>
      <c r="P17" s="697"/>
      <c r="Q17" s="700"/>
      <c r="R17" s="409">
        <f>+④係数!BH26</f>
        <v>9.3663449584378222E-2</v>
      </c>
      <c r="S17" s="37">
        <f t="shared" si="11"/>
        <v>0</v>
      </c>
      <c r="T17" s="394">
        <f>+④係数!BF26</f>
        <v>0.13160627240332867</v>
      </c>
      <c r="U17" s="293">
        <f t="shared" si="12"/>
        <v>0</v>
      </c>
      <c r="V17" s="394"/>
      <c r="W17" s="196">
        <v>0</v>
      </c>
      <c r="X17" s="38">
        <f t="shared" si="0"/>
        <v>0</v>
      </c>
      <c r="Y17" s="53">
        <f t="shared" si="1"/>
        <v>0</v>
      </c>
      <c r="Z17" s="203">
        <f t="shared" si="2"/>
        <v>0</v>
      </c>
      <c r="AA17" s="39">
        <f t="shared" si="3"/>
        <v>0</v>
      </c>
      <c r="AB17" s="51">
        <f t="shared" si="4"/>
        <v>0</v>
      </c>
      <c r="AD17" s="357">
        <f>+E17*④係数!O201</f>
        <v>0</v>
      </c>
      <c r="AE17" s="385">
        <f>+E17*④係数!P201</f>
        <v>0</v>
      </c>
      <c r="AF17" s="362">
        <f>+L17*④係数!O201</f>
        <v>0</v>
      </c>
      <c r="AG17" s="381">
        <f>+L17*④係数!P201</f>
        <v>0</v>
      </c>
      <c r="AH17" s="357">
        <f>+W17*④係数!O201</f>
        <v>0</v>
      </c>
      <c r="AI17" s="376">
        <f>+W17*④係数!P201</f>
        <v>0</v>
      </c>
      <c r="AJ17" s="367">
        <f t="shared" si="13"/>
        <v>0</v>
      </c>
      <c r="AK17" s="371">
        <f t="shared" si="13"/>
        <v>0</v>
      </c>
    </row>
    <row r="18" spans="2:37">
      <c r="B18" s="4" t="s">
        <v>57</v>
      </c>
      <c r="C18" s="219" t="s">
        <v>6</v>
      </c>
      <c r="D18" s="40">
        <f>+①入力・結果!E24</f>
        <v>0</v>
      </c>
      <c r="E18" s="196">
        <f t="shared" si="5"/>
        <v>0</v>
      </c>
      <c r="F18" s="401">
        <v>0.41740226986128626</v>
      </c>
      <c r="G18" s="39">
        <f t="shared" si="6"/>
        <v>0</v>
      </c>
      <c r="H18" s="401">
        <v>0.22811955803759082</v>
      </c>
      <c r="I18" s="51">
        <f t="shared" si="7"/>
        <v>0</v>
      </c>
      <c r="J18" s="409"/>
      <c r="K18" s="41">
        <v>0</v>
      </c>
      <c r="L18" s="203">
        <f t="shared" si="14"/>
        <v>0</v>
      </c>
      <c r="M18" s="39">
        <f t="shared" si="8"/>
        <v>0</v>
      </c>
      <c r="N18" s="51">
        <f t="shared" si="9"/>
        <v>0</v>
      </c>
      <c r="O18" s="40">
        <f t="shared" si="10"/>
        <v>0</v>
      </c>
      <c r="P18" s="697"/>
      <c r="Q18" s="700"/>
      <c r="R18" s="409">
        <f>+④係数!BH27</f>
        <v>1.3995191905765429E-2</v>
      </c>
      <c r="S18" s="37">
        <f t="shared" si="11"/>
        <v>0</v>
      </c>
      <c r="T18" s="394">
        <f>+④係数!BF27</f>
        <v>0.14349676687900537</v>
      </c>
      <c r="U18" s="293">
        <f t="shared" si="12"/>
        <v>0</v>
      </c>
      <c r="V18" s="394"/>
      <c r="W18" s="196">
        <v>0</v>
      </c>
      <c r="X18" s="38">
        <f t="shared" si="0"/>
        <v>0</v>
      </c>
      <c r="Y18" s="53">
        <f t="shared" si="1"/>
        <v>0</v>
      </c>
      <c r="Z18" s="203">
        <f t="shared" si="2"/>
        <v>0</v>
      </c>
      <c r="AA18" s="39">
        <f t="shared" si="3"/>
        <v>0</v>
      </c>
      <c r="AB18" s="51">
        <f t="shared" si="4"/>
        <v>0</v>
      </c>
      <c r="AD18" s="357">
        <f>+E18*④係数!O202</f>
        <v>0</v>
      </c>
      <c r="AE18" s="385">
        <f>+E18*④係数!P202</f>
        <v>0</v>
      </c>
      <c r="AF18" s="362">
        <f>+L18*④係数!O202</f>
        <v>0</v>
      </c>
      <c r="AG18" s="381">
        <f>+L18*④係数!P202</f>
        <v>0</v>
      </c>
      <c r="AH18" s="357">
        <f>+W18*④係数!O202</f>
        <v>0</v>
      </c>
      <c r="AI18" s="376">
        <f>+W18*④係数!P202</f>
        <v>0</v>
      </c>
      <c r="AJ18" s="367">
        <f t="shared" si="13"/>
        <v>0</v>
      </c>
      <c r="AK18" s="371">
        <f t="shared" si="13"/>
        <v>0</v>
      </c>
    </row>
    <row r="19" spans="2:37">
      <c r="B19" s="4" t="s">
        <v>58</v>
      </c>
      <c r="C19" s="219" t="s">
        <v>536</v>
      </c>
      <c r="D19" s="40">
        <f>+①入力・結果!E25</f>
        <v>0</v>
      </c>
      <c r="E19" s="196">
        <f t="shared" si="5"/>
        <v>0</v>
      </c>
      <c r="F19" s="401">
        <v>0.33560362654663728</v>
      </c>
      <c r="G19" s="39">
        <f t="shared" si="6"/>
        <v>0</v>
      </c>
      <c r="H19" s="401">
        <v>0.14641417057798703</v>
      </c>
      <c r="I19" s="51">
        <f t="shared" si="7"/>
        <v>0</v>
      </c>
      <c r="J19" s="409"/>
      <c r="K19" s="41">
        <v>0</v>
      </c>
      <c r="L19" s="203">
        <f t="shared" si="14"/>
        <v>0</v>
      </c>
      <c r="M19" s="39">
        <f t="shared" si="8"/>
        <v>0</v>
      </c>
      <c r="N19" s="51">
        <f t="shared" si="9"/>
        <v>0</v>
      </c>
      <c r="O19" s="40">
        <f t="shared" si="10"/>
        <v>0</v>
      </c>
      <c r="P19" s="697"/>
      <c r="Q19" s="700"/>
      <c r="R19" s="409">
        <f>+④係数!BH28</f>
        <v>1.3762667842071813E-3</v>
      </c>
      <c r="S19" s="37">
        <f t="shared" si="11"/>
        <v>0</v>
      </c>
      <c r="T19" s="394">
        <f>+④係数!BF28</f>
        <v>0.21737642274761426</v>
      </c>
      <c r="U19" s="293">
        <f t="shared" si="12"/>
        <v>0</v>
      </c>
      <c r="V19" s="394"/>
      <c r="W19" s="196">
        <v>0</v>
      </c>
      <c r="X19" s="38">
        <f t="shared" si="0"/>
        <v>0</v>
      </c>
      <c r="Y19" s="53">
        <f t="shared" si="1"/>
        <v>0</v>
      </c>
      <c r="Z19" s="203">
        <f t="shared" si="2"/>
        <v>0</v>
      </c>
      <c r="AA19" s="39">
        <f t="shared" si="3"/>
        <v>0</v>
      </c>
      <c r="AB19" s="51">
        <f t="shared" si="4"/>
        <v>0</v>
      </c>
      <c r="AD19" s="357">
        <f>+E19*④係数!O203</f>
        <v>0</v>
      </c>
      <c r="AE19" s="385">
        <f>+E19*④係数!P203</f>
        <v>0</v>
      </c>
      <c r="AF19" s="362">
        <f>+L19*④係数!O203</f>
        <v>0</v>
      </c>
      <c r="AG19" s="381">
        <f>+L19*④係数!P203</f>
        <v>0</v>
      </c>
      <c r="AH19" s="357">
        <f>+W19*④係数!O203</f>
        <v>0</v>
      </c>
      <c r="AI19" s="376">
        <f>+W19*④係数!P203</f>
        <v>0</v>
      </c>
      <c r="AJ19" s="367">
        <f t="shared" si="13"/>
        <v>0</v>
      </c>
      <c r="AK19" s="371">
        <f t="shared" si="13"/>
        <v>0</v>
      </c>
    </row>
    <row r="20" spans="2:37">
      <c r="B20" s="98" t="s">
        <v>59</v>
      </c>
      <c r="C20" s="220" t="s">
        <v>9</v>
      </c>
      <c r="D20" s="40">
        <f>+①入力・結果!E26</f>
        <v>0</v>
      </c>
      <c r="E20" s="197">
        <f t="shared" si="5"/>
        <v>0</v>
      </c>
      <c r="F20" s="402">
        <v>0.62343604135864583</v>
      </c>
      <c r="G20" s="119">
        <f t="shared" si="6"/>
        <v>0</v>
      </c>
      <c r="H20" s="402">
        <v>0.12893836239672388</v>
      </c>
      <c r="I20" s="120">
        <f t="shared" si="7"/>
        <v>0</v>
      </c>
      <c r="J20" s="410"/>
      <c r="K20" s="121">
        <v>0</v>
      </c>
      <c r="L20" s="204">
        <f t="shared" si="14"/>
        <v>0</v>
      </c>
      <c r="M20" s="119">
        <f t="shared" si="8"/>
        <v>0</v>
      </c>
      <c r="N20" s="120">
        <f t="shared" si="9"/>
        <v>0</v>
      </c>
      <c r="O20" s="118">
        <f t="shared" si="10"/>
        <v>0</v>
      </c>
      <c r="P20" s="697"/>
      <c r="Q20" s="700"/>
      <c r="R20" s="395">
        <f>+④係数!BH29</f>
        <v>9.1876969600175468E-3</v>
      </c>
      <c r="S20" s="126">
        <f t="shared" si="11"/>
        <v>0</v>
      </c>
      <c r="T20" s="395">
        <f>+④係数!BF29</f>
        <v>8.396730845027478E-2</v>
      </c>
      <c r="U20" s="476">
        <f t="shared" si="12"/>
        <v>0</v>
      </c>
      <c r="V20" s="395"/>
      <c r="W20" s="197">
        <v>0</v>
      </c>
      <c r="X20" s="127">
        <f t="shared" si="0"/>
        <v>0</v>
      </c>
      <c r="Y20" s="128">
        <f t="shared" si="1"/>
        <v>0</v>
      </c>
      <c r="Z20" s="204">
        <f t="shared" si="2"/>
        <v>0</v>
      </c>
      <c r="AA20" s="119">
        <f t="shared" si="3"/>
        <v>0</v>
      </c>
      <c r="AB20" s="120">
        <f t="shared" si="4"/>
        <v>0</v>
      </c>
      <c r="AD20" s="358">
        <f>+E20*④係数!O204</f>
        <v>0</v>
      </c>
      <c r="AE20" s="386">
        <f>+E20*④係数!P204</f>
        <v>0</v>
      </c>
      <c r="AF20" s="363">
        <f>+L20*④係数!O204</f>
        <v>0</v>
      </c>
      <c r="AG20" s="382">
        <f>+L20*④係数!P204</f>
        <v>0</v>
      </c>
      <c r="AH20" s="358">
        <f>+W20*④係数!O204</f>
        <v>0</v>
      </c>
      <c r="AI20" s="377">
        <f>+W20*④係数!P204</f>
        <v>0</v>
      </c>
      <c r="AJ20" s="368">
        <f t="shared" si="13"/>
        <v>0</v>
      </c>
      <c r="AK20" s="372">
        <f t="shared" si="13"/>
        <v>0</v>
      </c>
    </row>
    <row r="21" spans="2:37">
      <c r="B21" s="4" t="s">
        <v>60</v>
      </c>
      <c r="C21" s="219" t="s">
        <v>537</v>
      </c>
      <c r="D21" s="40">
        <f>+①入力・結果!E27</f>
        <v>0</v>
      </c>
      <c r="E21" s="196">
        <f t="shared" si="5"/>
        <v>0</v>
      </c>
      <c r="F21" s="401">
        <v>0.46261925411968779</v>
      </c>
      <c r="G21" s="39">
        <f t="shared" si="6"/>
        <v>0</v>
      </c>
      <c r="H21" s="401">
        <v>7.8751084128360793E-2</v>
      </c>
      <c r="I21" s="51">
        <f t="shared" si="7"/>
        <v>0</v>
      </c>
      <c r="J21" s="409"/>
      <c r="K21" s="41">
        <v>0</v>
      </c>
      <c r="L21" s="203">
        <f t="shared" si="14"/>
        <v>0</v>
      </c>
      <c r="M21" s="39">
        <f t="shared" si="8"/>
        <v>0</v>
      </c>
      <c r="N21" s="51">
        <f t="shared" si="9"/>
        <v>0</v>
      </c>
      <c r="O21" s="40">
        <f t="shared" si="10"/>
        <v>0</v>
      </c>
      <c r="P21" s="697"/>
      <c r="Q21" s="700"/>
      <c r="R21" s="394">
        <f>+④係数!BH30</f>
        <v>1.055976872245706E-2</v>
      </c>
      <c r="S21" s="37">
        <f t="shared" si="11"/>
        <v>0</v>
      </c>
      <c r="T21" s="394">
        <f>+④係数!BF30</f>
        <v>4.4689753405145582E-2</v>
      </c>
      <c r="U21" s="293">
        <f t="shared" si="12"/>
        <v>0</v>
      </c>
      <c r="V21" s="394"/>
      <c r="W21" s="196">
        <v>0</v>
      </c>
      <c r="X21" s="38">
        <f t="shared" si="0"/>
        <v>0</v>
      </c>
      <c r="Y21" s="53">
        <f t="shared" si="1"/>
        <v>0</v>
      </c>
      <c r="Z21" s="203">
        <f t="shared" si="2"/>
        <v>0</v>
      </c>
      <c r="AA21" s="39">
        <f t="shared" si="3"/>
        <v>0</v>
      </c>
      <c r="AB21" s="51">
        <f t="shared" si="4"/>
        <v>0</v>
      </c>
      <c r="AD21" s="357">
        <f>+E21*④係数!O205</f>
        <v>0</v>
      </c>
      <c r="AE21" s="385">
        <f>+E21*④係数!P205</f>
        <v>0</v>
      </c>
      <c r="AF21" s="362">
        <f>+L21*④係数!O205</f>
        <v>0</v>
      </c>
      <c r="AG21" s="381">
        <f>+L21*④係数!P205</f>
        <v>0</v>
      </c>
      <c r="AH21" s="357">
        <f>+W21*④係数!O205</f>
        <v>0</v>
      </c>
      <c r="AI21" s="376">
        <f>+W21*④係数!P205</f>
        <v>0</v>
      </c>
      <c r="AJ21" s="367">
        <f t="shared" si="13"/>
        <v>0</v>
      </c>
      <c r="AK21" s="371">
        <f t="shared" si="13"/>
        <v>0</v>
      </c>
    </row>
    <row r="22" spans="2:37">
      <c r="B22" s="4" t="s">
        <v>61</v>
      </c>
      <c r="C22" s="219" t="s">
        <v>871</v>
      </c>
      <c r="D22" s="40">
        <f>+①入力・結果!E28</f>
        <v>0</v>
      </c>
      <c r="E22" s="196">
        <f t="shared" si="5"/>
        <v>0</v>
      </c>
      <c r="F22" s="401">
        <v>0.44509131253558343</v>
      </c>
      <c r="G22" s="39">
        <f t="shared" si="6"/>
        <v>0</v>
      </c>
      <c r="H22" s="401">
        <v>0.20667581495160656</v>
      </c>
      <c r="I22" s="51">
        <f t="shared" si="7"/>
        <v>0</v>
      </c>
      <c r="J22" s="409"/>
      <c r="K22" s="41">
        <v>0</v>
      </c>
      <c r="L22" s="203">
        <f t="shared" si="14"/>
        <v>0</v>
      </c>
      <c r="M22" s="39">
        <f t="shared" si="8"/>
        <v>0</v>
      </c>
      <c r="N22" s="51">
        <f t="shared" si="9"/>
        <v>0</v>
      </c>
      <c r="O22" s="40">
        <f t="shared" si="10"/>
        <v>0</v>
      </c>
      <c r="P22" s="697"/>
      <c r="Q22" s="700"/>
      <c r="R22" s="394">
        <f>+④係数!BH31</f>
        <v>3.2160834737417106E-3</v>
      </c>
      <c r="S22" s="37">
        <f t="shared" si="11"/>
        <v>0</v>
      </c>
      <c r="T22" s="394">
        <f>+④係数!BF31</f>
        <v>0.18165110779360183</v>
      </c>
      <c r="U22" s="293">
        <f t="shared" si="12"/>
        <v>0</v>
      </c>
      <c r="V22" s="394"/>
      <c r="W22" s="196">
        <v>0</v>
      </c>
      <c r="X22" s="38">
        <f t="shared" si="0"/>
        <v>0</v>
      </c>
      <c r="Y22" s="53">
        <f t="shared" si="1"/>
        <v>0</v>
      </c>
      <c r="Z22" s="203">
        <f t="shared" si="2"/>
        <v>0</v>
      </c>
      <c r="AA22" s="39">
        <f t="shared" si="3"/>
        <v>0</v>
      </c>
      <c r="AB22" s="51">
        <f t="shared" si="4"/>
        <v>0</v>
      </c>
      <c r="AD22" s="357">
        <f>+E22*④係数!O206</f>
        <v>0</v>
      </c>
      <c r="AE22" s="385">
        <f>+E22*④係数!P206</f>
        <v>0</v>
      </c>
      <c r="AF22" s="362">
        <f>+L22*④係数!O206</f>
        <v>0</v>
      </c>
      <c r="AG22" s="381">
        <f>+L22*④係数!P206</f>
        <v>0</v>
      </c>
      <c r="AH22" s="357">
        <f>+W22*④係数!O206</f>
        <v>0</v>
      </c>
      <c r="AI22" s="376">
        <f>+W22*④係数!P206</f>
        <v>0</v>
      </c>
      <c r="AJ22" s="367">
        <f t="shared" si="13"/>
        <v>0</v>
      </c>
      <c r="AK22" s="371">
        <f t="shared" si="13"/>
        <v>0</v>
      </c>
    </row>
    <row r="23" spans="2:37">
      <c r="B23" s="4" t="s">
        <v>62</v>
      </c>
      <c r="C23" s="219" t="s">
        <v>538</v>
      </c>
      <c r="D23" s="40">
        <f>+①入力・結果!E29</f>
        <v>0</v>
      </c>
      <c r="E23" s="196">
        <f t="shared" si="5"/>
        <v>0</v>
      </c>
      <c r="F23" s="401">
        <v>0.51254167916306481</v>
      </c>
      <c r="G23" s="39">
        <f t="shared" si="6"/>
        <v>0</v>
      </c>
      <c r="H23" s="401">
        <v>0.2461337614452305</v>
      </c>
      <c r="I23" s="51">
        <f t="shared" si="7"/>
        <v>0</v>
      </c>
      <c r="J23" s="409"/>
      <c r="K23" s="41">
        <v>0</v>
      </c>
      <c r="L23" s="203">
        <f t="shared" si="14"/>
        <v>0</v>
      </c>
      <c r="M23" s="39">
        <f t="shared" si="8"/>
        <v>0</v>
      </c>
      <c r="N23" s="51">
        <f t="shared" si="9"/>
        <v>0</v>
      </c>
      <c r="O23" s="40">
        <f t="shared" si="10"/>
        <v>0</v>
      </c>
      <c r="P23" s="697"/>
      <c r="Q23" s="700"/>
      <c r="R23" s="394">
        <f>+④係数!BH32</f>
        <v>6.9337716931317601E-4</v>
      </c>
      <c r="S23" s="37">
        <f t="shared" si="11"/>
        <v>0</v>
      </c>
      <c r="T23" s="394">
        <f>+④係数!BF32</f>
        <v>0.31153291686689089</v>
      </c>
      <c r="U23" s="293">
        <f t="shared" si="12"/>
        <v>0</v>
      </c>
      <c r="V23" s="394"/>
      <c r="W23" s="196">
        <v>0</v>
      </c>
      <c r="X23" s="38">
        <f t="shared" si="0"/>
        <v>0</v>
      </c>
      <c r="Y23" s="53">
        <f t="shared" si="1"/>
        <v>0</v>
      </c>
      <c r="Z23" s="203">
        <f t="shared" si="2"/>
        <v>0</v>
      </c>
      <c r="AA23" s="39">
        <f t="shared" si="3"/>
        <v>0</v>
      </c>
      <c r="AB23" s="51">
        <f t="shared" si="4"/>
        <v>0</v>
      </c>
      <c r="AD23" s="357">
        <f>+E23*④係数!O207</f>
        <v>0</v>
      </c>
      <c r="AE23" s="385">
        <f>+E23*④係数!P207</f>
        <v>0</v>
      </c>
      <c r="AF23" s="362">
        <f>+L23*④係数!O207</f>
        <v>0</v>
      </c>
      <c r="AG23" s="381">
        <f>+L23*④係数!P207</f>
        <v>0</v>
      </c>
      <c r="AH23" s="357">
        <f>+W23*④係数!O207</f>
        <v>0</v>
      </c>
      <c r="AI23" s="376">
        <f>+W23*④係数!P207</f>
        <v>0</v>
      </c>
      <c r="AJ23" s="367">
        <f t="shared" si="13"/>
        <v>0</v>
      </c>
      <c r="AK23" s="371">
        <f t="shared" si="13"/>
        <v>0</v>
      </c>
    </row>
    <row r="24" spans="2:37">
      <c r="B24" s="90" t="s">
        <v>63</v>
      </c>
      <c r="C24" s="221" t="s">
        <v>13</v>
      </c>
      <c r="D24" s="40">
        <f>+①入力・結果!E30</f>
        <v>0</v>
      </c>
      <c r="E24" s="198">
        <f t="shared" si="5"/>
        <v>0</v>
      </c>
      <c r="F24" s="403">
        <v>0.37170588567236612</v>
      </c>
      <c r="G24" s="123">
        <f t="shared" si="6"/>
        <v>0</v>
      </c>
      <c r="H24" s="403">
        <v>0.19068901303538174</v>
      </c>
      <c r="I24" s="124">
        <f t="shared" si="7"/>
        <v>0</v>
      </c>
      <c r="J24" s="411"/>
      <c r="K24" s="125">
        <v>0</v>
      </c>
      <c r="L24" s="205">
        <f t="shared" si="14"/>
        <v>0</v>
      </c>
      <c r="M24" s="123">
        <f t="shared" si="8"/>
        <v>0</v>
      </c>
      <c r="N24" s="124">
        <f t="shared" si="9"/>
        <v>0</v>
      </c>
      <c r="O24" s="122">
        <f t="shared" si="10"/>
        <v>0</v>
      </c>
      <c r="P24" s="697"/>
      <c r="Q24" s="700"/>
      <c r="R24" s="396">
        <f>+④係数!BH33</f>
        <v>-1.0397661095577877E-4</v>
      </c>
      <c r="S24" s="129">
        <f t="shared" si="11"/>
        <v>0</v>
      </c>
      <c r="T24" s="396">
        <f>+④係数!BF33</f>
        <v>0.13691733655244309</v>
      </c>
      <c r="U24" s="477">
        <f t="shared" si="12"/>
        <v>0</v>
      </c>
      <c r="V24" s="396"/>
      <c r="W24" s="198">
        <v>0</v>
      </c>
      <c r="X24" s="130">
        <f t="shared" si="0"/>
        <v>0</v>
      </c>
      <c r="Y24" s="131">
        <f t="shared" si="1"/>
        <v>0</v>
      </c>
      <c r="Z24" s="205">
        <f t="shared" si="2"/>
        <v>0</v>
      </c>
      <c r="AA24" s="123">
        <f t="shared" si="3"/>
        <v>0</v>
      </c>
      <c r="AB24" s="124">
        <f t="shared" si="4"/>
        <v>0</v>
      </c>
      <c r="AD24" s="359">
        <f>+E24*④係数!O208</f>
        <v>0</v>
      </c>
      <c r="AE24" s="387">
        <f>+E24*④係数!P208</f>
        <v>0</v>
      </c>
      <c r="AF24" s="364">
        <f>+L24*④係数!O208</f>
        <v>0</v>
      </c>
      <c r="AG24" s="383">
        <f>+L24*④係数!P208</f>
        <v>0</v>
      </c>
      <c r="AH24" s="359">
        <f>+W24*④係数!O208</f>
        <v>0</v>
      </c>
      <c r="AI24" s="378">
        <f>+W24*④係数!P208</f>
        <v>0</v>
      </c>
      <c r="AJ24" s="369">
        <f t="shared" si="13"/>
        <v>0</v>
      </c>
      <c r="AK24" s="373">
        <f t="shared" si="13"/>
        <v>0</v>
      </c>
    </row>
    <row r="25" spans="2:37">
      <c r="B25" s="4" t="s">
        <v>64</v>
      </c>
      <c r="C25" s="219" t="s">
        <v>15</v>
      </c>
      <c r="D25" s="40">
        <f>+①入力・結果!E31</f>
        <v>0</v>
      </c>
      <c r="E25" s="196">
        <f t="shared" si="5"/>
        <v>0</v>
      </c>
      <c r="F25" s="401">
        <v>0.40668949803345211</v>
      </c>
      <c r="G25" s="39">
        <f t="shared" si="6"/>
        <v>0</v>
      </c>
      <c r="H25" s="401">
        <v>0.1780292001164677</v>
      </c>
      <c r="I25" s="51">
        <f t="shared" si="7"/>
        <v>0</v>
      </c>
      <c r="J25" s="409"/>
      <c r="K25" s="41">
        <v>0</v>
      </c>
      <c r="L25" s="203">
        <f t="shared" si="14"/>
        <v>0</v>
      </c>
      <c r="M25" s="39">
        <f t="shared" si="8"/>
        <v>0</v>
      </c>
      <c r="N25" s="51">
        <f t="shared" si="9"/>
        <v>0</v>
      </c>
      <c r="O25" s="40">
        <f t="shared" si="10"/>
        <v>0</v>
      </c>
      <c r="P25" s="697"/>
      <c r="Q25" s="700"/>
      <c r="R25" s="409">
        <f>+④係数!BH34</f>
        <v>5.8520553658972902E-4</v>
      </c>
      <c r="S25" s="37">
        <f t="shared" si="11"/>
        <v>0</v>
      </c>
      <c r="T25" s="394">
        <f>+④係数!BF34</f>
        <v>0.15946956684675684</v>
      </c>
      <c r="U25" s="293">
        <f t="shared" si="12"/>
        <v>0</v>
      </c>
      <c r="V25" s="394"/>
      <c r="W25" s="196">
        <v>0</v>
      </c>
      <c r="X25" s="38">
        <f t="shared" si="0"/>
        <v>0</v>
      </c>
      <c r="Y25" s="53">
        <f t="shared" si="1"/>
        <v>0</v>
      </c>
      <c r="Z25" s="203">
        <f t="shared" si="2"/>
        <v>0</v>
      </c>
      <c r="AA25" s="39">
        <f t="shared" si="3"/>
        <v>0</v>
      </c>
      <c r="AB25" s="51">
        <f t="shared" si="4"/>
        <v>0</v>
      </c>
      <c r="AD25" s="357">
        <f>+E25*④係数!O209</f>
        <v>0</v>
      </c>
      <c r="AE25" s="385">
        <f>+E25*④係数!P209</f>
        <v>0</v>
      </c>
      <c r="AF25" s="362">
        <f>+L25*④係数!O209</f>
        <v>0</v>
      </c>
      <c r="AG25" s="381">
        <f>+L25*④係数!P209</f>
        <v>0</v>
      </c>
      <c r="AH25" s="357">
        <f>+W25*④係数!O209</f>
        <v>0</v>
      </c>
      <c r="AI25" s="376">
        <f>+W25*④係数!P209</f>
        <v>0</v>
      </c>
      <c r="AJ25" s="367">
        <f t="shared" si="13"/>
        <v>0</v>
      </c>
      <c r="AK25" s="371">
        <f t="shared" si="13"/>
        <v>0</v>
      </c>
    </row>
    <row r="26" spans="2:37">
      <c r="B26" s="4" t="s">
        <v>65</v>
      </c>
      <c r="C26" s="219" t="s">
        <v>17</v>
      </c>
      <c r="D26" s="40">
        <f>+①入力・結果!E32</f>
        <v>0</v>
      </c>
      <c r="E26" s="196">
        <f t="shared" si="5"/>
        <v>0</v>
      </c>
      <c r="F26" s="401">
        <v>0.4502897125972164</v>
      </c>
      <c r="G26" s="39">
        <f t="shared" si="6"/>
        <v>0</v>
      </c>
      <c r="H26" s="401">
        <v>0.25725126546800486</v>
      </c>
      <c r="I26" s="51">
        <f t="shared" si="7"/>
        <v>0</v>
      </c>
      <c r="J26" s="409"/>
      <c r="K26" s="41">
        <v>0</v>
      </c>
      <c r="L26" s="203">
        <f t="shared" si="14"/>
        <v>0</v>
      </c>
      <c r="M26" s="39">
        <f t="shared" si="8"/>
        <v>0</v>
      </c>
      <c r="N26" s="51">
        <f t="shared" si="9"/>
        <v>0</v>
      </c>
      <c r="O26" s="40">
        <f t="shared" si="10"/>
        <v>0</v>
      </c>
      <c r="P26" s="697"/>
      <c r="Q26" s="700"/>
      <c r="R26" s="409">
        <f>+④係数!BH35</f>
        <v>8.8365137091813144E-4</v>
      </c>
      <c r="S26" s="37">
        <f t="shared" si="11"/>
        <v>0</v>
      </c>
      <c r="T26" s="394">
        <f>+④係数!BF35</f>
        <v>8.1598058633549186E-2</v>
      </c>
      <c r="U26" s="293">
        <f t="shared" si="12"/>
        <v>0</v>
      </c>
      <c r="V26" s="394"/>
      <c r="W26" s="196">
        <v>0</v>
      </c>
      <c r="X26" s="38">
        <f t="shared" si="0"/>
        <v>0</v>
      </c>
      <c r="Y26" s="53">
        <f t="shared" si="1"/>
        <v>0</v>
      </c>
      <c r="Z26" s="203">
        <f t="shared" si="2"/>
        <v>0</v>
      </c>
      <c r="AA26" s="39">
        <f t="shared" si="3"/>
        <v>0</v>
      </c>
      <c r="AB26" s="51">
        <f t="shared" si="4"/>
        <v>0</v>
      </c>
      <c r="AD26" s="357">
        <f>+E26*④係数!O210</f>
        <v>0</v>
      </c>
      <c r="AE26" s="385">
        <f>+E26*④係数!P210</f>
        <v>0</v>
      </c>
      <c r="AF26" s="362">
        <f>+L26*④係数!O210</f>
        <v>0</v>
      </c>
      <c r="AG26" s="381">
        <f>+L26*④係数!P210</f>
        <v>0</v>
      </c>
      <c r="AH26" s="357">
        <f>+W26*④係数!O210</f>
        <v>0</v>
      </c>
      <c r="AI26" s="376">
        <f>+W26*④係数!P210</f>
        <v>0</v>
      </c>
      <c r="AJ26" s="367">
        <f t="shared" si="13"/>
        <v>0</v>
      </c>
      <c r="AK26" s="371">
        <f t="shared" si="13"/>
        <v>0</v>
      </c>
    </row>
    <row r="27" spans="2:37">
      <c r="B27" s="4" t="s">
        <v>66</v>
      </c>
      <c r="C27" s="219" t="s">
        <v>539</v>
      </c>
      <c r="D27" s="40">
        <f>+①入力・結果!E33</f>
        <v>0</v>
      </c>
      <c r="E27" s="196">
        <f t="shared" si="5"/>
        <v>0</v>
      </c>
      <c r="F27" s="401">
        <v>0.36984580770711212</v>
      </c>
      <c r="G27" s="39">
        <f t="shared" si="6"/>
        <v>0</v>
      </c>
      <c r="H27" s="401">
        <v>0.15378354448028772</v>
      </c>
      <c r="I27" s="51">
        <f t="shared" si="7"/>
        <v>0</v>
      </c>
      <c r="J27" s="409"/>
      <c r="K27" s="41">
        <v>0</v>
      </c>
      <c r="L27" s="203">
        <f t="shared" si="14"/>
        <v>0</v>
      </c>
      <c r="M27" s="39">
        <f t="shared" si="8"/>
        <v>0</v>
      </c>
      <c r="N27" s="51">
        <f t="shared" si="9"/>
        <v>0</v>
      </c>
      <c r="O27" s="40">
        <f t="shared" si="10"/>
        <v>0</v>
      </c>
      <c r="P27" s="697"/>
      <c r="Q27" s="700"/>
      <c r="R27" s="409">
        <f>+④係数!BH36</f>
        <v>4.3148795324588313E-5</v>
      </c>
      <c r="S27" s="37">
        <f t="shared" si="11"/>
        <v>0</v>
      </c>
      <c r="T27" s="394">
        <f>+④係数!BF36</f>
        <v>0.12109773546867009</v>
      </c>
      <c r="U27" s="293">
        <f t="shared" si="12"/>
        <v>0</v>
      </c>
      <c r="V27" s="394"/>
      <c r="W27" s="196">
        <v>0</v>
      </c>
      <c r="X27" s="38">
        <f t="shared" si="0"/>
        <v>0</v>
      </c>
      <c r="Y27" s="53">
        <f t="shared" si="1"/>
        <v>0</v>
      </c>
      <c r="Z27" s="203">
        <f t="shared" si="2"/>
        <v>0</v>
      </c>
      <c r="AA27" s="39">
        <f t="shared" si="3"/>
        <v>0</v>
      </c>
      <c r="AB27" s="51">
        <f t="shared" si="4"/>
        <v>0</v>
      </c>
      <c r="AD27" s="357">
        <f>+E27*④係数!O211</f>
        <v>0</v>
      </c>
      <c r="AE27" s="385">
        <f>+E27*④係数!P211</f>
        <v>0</v>
      </c>
      <c r="AF27" s="362">
        <f>+L27*④係数!O211</f>
        <v>0</v>
      </c>
      <c r="AG27" s="381">
        <f>+L27*④係数!P211</f>
        <v>0</v>
      </c>
      <c r="AH27" s="357">
        <f>+W27*④係数!O211</f>
        <v>0</v>
      </c>
      <c r="AI27" s="376">
        <f>+W27*④係数!P211</f>
        <v>0</v>
      </c>
      <c r="AJ27" s="367">
        <f t="shared" si="13"/>
        <v>0</v>
      </c>
      <c r="AK27" s="371">
        <f t="shared" si="13"/>
        <v>0</v>
      </c>
    </row>
    <row r="28" spans="2:37">
      <c r="B28" s="4" t="s">
        <v>67</v>
      </c>
      <c r="C28" s="219" t="s">
        <v>540</v>
      </c>
      <c r="D28" s="40">
        <f>+①入力・結果!E34</f>
        <v>0</v>
      </c>
      <c r="E28" s="196">
        <f t="shared" si="5"/>
        <v>0</v>
      </c>
      <c r="F28" s="401">
        <v>0.35152014332492348</v>
      </c>
      <c r="G28" s="39">
        <f t="shared" si="6"/>
        <v>0</v>
      </c>
      <c r="H28" s="401">
        <v>0.1903097992377476</v>
      </c>
      <c r="I28" s="51">
        <f t="shared" si="7"/>
        <v>0</v>
      </c>
      <c r="J28" s="409"/>
      <c r="K28" s="41">
        <v>0</v>
      </c>
      <c r="L28" s="203">
        <f t="shared" si="14"/>
        <v>0</v>
      </c>
      <c r="M28" s="39">
        <f t="shared" si="8"/>
        <v>0</v>
      </c>
      <c r="N28" s="51">
        <f t="shared" si="9"/>
        <v>0</v>
      </c>
      <c r="O28" s="40">
        <f t="shared" si="10"/>
        <v>0</v>
      </c>
      <c r="P28" s="697"/>
      <c r="Q28" s="700"/>
      <c r="R28" s="409">
        <f>+④係数!BH37</f>
        <v>9.8882655952181538E-6</v>
      </c>
      <c r="S28" s="37">
        <f t="shared" si="11"/>
        <v>0</v>
      </c>
      <c r="T28" s="394">
        <f>+④係数!BF37</f>
        <v>5.3612467471711334E-2</v>
      </c>
      <c r="U28" s="293">
        <f t="shared" si="12"/>
        <v>0</v>
      </c>
      <c r="V28" s="394"/>
      <c r="W28" s="196">
        <v>0</v>
      </c>
      <c r="X28" s="38">
        <f t="shared" si="0"/>
        <v>0</v>
      </c>
      <c r="Y28" s="53">
        <f t="shared" si="1"/>
        <v>0</v>
      </c>
      <c r="Z28" s="203">
        <f t="shared" si="2"/>
        <v>0</v>
      </c>
      <c r="AA28" s="39">
        <f t="shared" si="3"/>
        <v>0</v>
      </c>
      <c r="AB28" s="51">
        <f t="shared" si="4"/>
        <v>0</v>
      </c>
      <c r="AD28" s="357">
        <f>+E28*④係数!O212</f>
        <v>0</v>
      </c>
      <c r="AE28" s="385">
        <f>+E28*④係数!P212</f>
        <v>0</v>
      </c>
      <c r="AF28" s="362">
        <f>+L28*④係数!O212</f>
        <v>0</v>
      </c>
      <c r="AG28" s="381">
        <f>+L28*④係数!P212</f>
        <v>0</v>
      </c>
      <c r="AH28" s="357">
        <f>+W28*④係数!O212</f>
        <v>0</v>
      </c>
      <c r="AI28" s="376">
        <f>+W28*④係数!P212</f>
        <v>0</v>
      </c>
      <c r="AJ28" s="367">
        <f t="shared" si="13"/>
        <v>0</v>
      </c>
      <c r="AK28" s="371">
        <f t="shared" si="13"/>
        <v>0</v>
      </c>
    </row>
    <row r="29" spans="2:37">
      <c r="B29" s="4" t="s">
        <v>68</v>
      </c>
      <c r="C29" s="219" t="s">
        <v>541</v>
      </c>
      <c r="D29" s="40">
        <f>+①入力・結果!E35</f>
        <v>0</v>
      </c>
      <c r="E29" s="196">
        <f t="shared" si="5"/>
        <v>0</v>
      </c>
      <c r="F29" s="401">
        <v>0.48453873989986618</v>
      </c>
      <c r="G29" s="39">
        <f t="shared" si="6"/>
        <v>0</v>
      </c>
      <c r="H29" s="401">
        <v>0.20114509492886531</v>
      </c>
      <c r="I29" s="51">
        <f t="shared" si="7"/>
        <v>0</v>
      </c>
      <c r="J29" s="409"/>
      <c r="K29" s="41">
        <v>0</v>
      </c>
      <c r="L29" s="203">
        <f t="shared" si="14"/>
        <v>0</v>
      </c>
      <c r="M29" s="39">
        <f t="shared" si="8"/>
        <v>0</v>
      </c>
      <c r="N29" s="51">
        <f t="shared" si="9"/>
        <v>0</v>
      </c>
      <c r="O29" s="40">
        <f t="shared" si="10"/>
        <v>0</v>
      </c>
      <c r="P29" s="697"/>
      <c r="Q29" s="700"/>
      <c r="R29" s="409">
        <f>+④係数!BH38</f>
        <v>2.0375820014388924E-4</v>
      </c>
      <c r="S29" s="37">
        <f t="shared" si="11"/>
        <v>0</v>
      </c>
      <c r="T29" s="394">
        <f>+④係数!BF38</f>
        <v>0.16545249253708261</v>
      </c>
      <c r="U29" s="293">
        <f t="shared" si="12"/>
        <v>0</v>
      </c>
      <c r="V29" s="394"/>
      <c r="W29" s="196">
        <v>0</v>
      </c>
      <c r="X29" s="38">
        <f t="shared" si="0"/>
        <v>0</v>
      </c>
      <c r="Y29" s="53">
        <f t="shared" si="1"/>
        <v>0</v>
      </c>
      <c r="Z29" s="203">
        <f t="shared" si="2"/>
        <v>0</v>
      </c>
      <c r="AA29" s="39">
        <f t="shared" si="3"/>
        <v>0</v>
      </c>
      <c r="AB29" s="51">
        <f t="shared" si="4"/>
        <v>0</v>
      </c>
      <c r="AD29" s="357">
        <f>+E29*④係数!O213</f>
        <v>0</v>
      </c>
      <c r="AE29" s="385">
        <f>+E29*④係数!P213</f>
        <v>0</v>
      </c>
      <c r="AF29" s="362">
        <f>+L29*④係数!O213</f>
        <v>0</v>
      </c>
      <c r="AG29" s="381">
        <f>+L29*④係数!P213</f>
        <v>0</v>
      </c>
      <c r="AH29" s="357">
        <f>+W29*④係数!O213</f>
        <v>0</v>
      </c>
      <c r="AI29" s="376">
        <f>+W29*④係数!P213</f>
        <v>0</v>
      </c>
      <c r="AJ29" s="367">
        <f t="shared" si="13"/>
        <v>0</v>
      </c>
      <c r="AK29" s="371">
        <f t="shared" si="13"/>
        <v>0</v>
      </c>
    </row>
    <row r="30" spans="2:37">
      <c r="B30" s="98" t="s">
        <v>69</v>
      </c>
      <c r="C30" s="220" t="s">
        <v>243</v>
      </c>
      <c r="D30" s="40">
        <f>+①入力・結果!E36</f>
        <v>0</v>
      </c>
      <c r="E30" s="197">
        <f t="shared" si="5"/>
        <v>0</v>
      </c>
      <c r="F30" s="402">
        <v>0.31845019454194218</v>
      </c>
      <c r="G30" s="119">
        <f t="shared" si="6"/>
        <v>0</v>
      </c>
      <c r="H30" s="402">
        <v>0.27374636084129189</v>
      </c>
      <c r="I30" s="120">
        <f t="shared" si="7"/>
        <v>0</v>
      </c>
      <c r="J30" s="410"/>
      <c r="K30" s="121">
        <v>0</v>
      </c>
      <c r="L30" s="204">
        <f t="shared" si="14"/>
        <v>0</v>
      </c>
      <c r="M30" s="119">
        <f t="shared" si="8"/>
        <v>0</v>
      </c>
      <c r="N30" s="120">
        <f t="shared" si="9"/>
        <v>0</v>
      </c>
      <c r="O30" s="118">
        <f t="shared" si="10"/>
        <v>0</v>
      </c>
      <c r="P30" s="697"/>
      <c r="Q30" s="700"/>
      <c r="R30" s="395">
        <f>+④係数!BH39</f>
        <v>9.4387989772536936E-5</v>
      </c>
      <c r="S30" s="126">
        <f t="shared" si="11"/>
        <v>0</v>
      </c>
      <c r="T30" s="395">
        <f>+④係数!BF39</f>
        <v>0.11537724456179521</v>
      </c>
      <c r="U30" s="476">
        <f t="shared" si="12"/>
        <v>0</v>
      </c>
      <c r="V30" s="395"/>
      <c r="W30" s="197">
        <v>0</v>
      </c>
      <c r="X30" s="127">
        <f t="shared" si="0"/>
        <v>0</v>
      </c>
      <c r="Y30" s="128">
        <f t="shared" si="1"/>
        <v>0</v>
      </c>
      <c r="Z30" s="204">
        <f t="shared" si="2"/>
        <v>0</v>
      </c>
      <c r="AA30" s="119">
        <f t="shared" si="3"/>
        <v>0</v>
      </c>
      <c r="AB30" s="120">
        <f t="shared" si="4"/>
        <v>0</v>
      </c>
      <c r="AD30" s="358">
        <f>+E30*④係数!O214</f>
        <v>0</v>
      </c>
      <c r="AE30" s="386">
        <f>+E30*④係数!P214</f>
        <v>0</v>
      </c>
      <c r="AF30" s="363">
        <f>+L30*④係数!O214</f>
        <v>0</v>
      </c>
      <c r="AG30" s="382">
        <f>+L30*④係数!P214</f>
        <v>0</v>
      </c>
      <c r="AH30" s="358">
        <f>+W30*④係数!O214</f>
        <v>0</v>
      </c>
      <c r="AI30" s="377">
        <f>+W30*④係数!P214</f>
        <v>0</v>
      </c>
      <c r="AJ30" s="368">
        <f t="shared" si="13"/>
        <v>0</v>
      </c>
      <c r="AK30" s="372">
        <f t="shared" si="13"/>
        <v>0</v>
      </c>
    </row>
    <row r="31" spans="2:37">
      <c r="B31" s="4" t="s">
        <v>70</v>
      </c>
      <c r="C31" s="219" t="s">
        <v>52</v>
      </c>
      <c r="D31" s="40">
        <f>+①入力・結果!E37</f>
        <v>0</v>
      </c>
      <c r="E31" s="196">
        <f t="shared" si="5"/>
        <v>0</v>
      </c>
      <c r="F31" s="401">
        <v>0.25587056881158443</v>
      </c>
      <c r="G31" s="39">
        <f t="shared" si="6"/>
        <v>0</v>
      </c>
      <c r="H31" s="401">
        <v>9.6535759729948573E-2</v>
      </c>
      <c r="I31" s="51">
        <f t="shared" si="7"/>
        <v>0</v>
      </c>
      <c r="J31" s="409"/>
      <c r="K31" s="41">
        <v>0</v>
      </c>
      <c r="L31" s="203">
        <f t="shared" si="14"/>
        <v>0</v>
      </c>
      <c r="M31" s="39">
        <f t="shared" si="8"/>
        <v>0</v>
      </c>
      <c r="N31" s="51">
        <f t="shared" si="9"/>
        <v>0</v>
      </c>
      <c r="O31" s="40">
        <f t="shared" si="10"/>
        <v>0</v>
      </c>
      <c r="P31" s="697"/>
      <c r="Q31" s="700"/>
      <c r="R31" s="394">
        <f>+④係数!BH40</f>
        <v>1.058493885306307E-2</v>
      </c>
      <c r="S31" s="37">
        <f t="shared" si="11"/>
        <v>0</v>
      </c>
      <c r="T31" s="394">
        <f>+④係数!BF40</f>
        <v>3.1919834054014995E-2</v>
      </c>
      <c r="U31" s="293">
        <f t="shared" si="12"/>
        <v>0</v>
      </c>
      <c r="V31" s="394"/>
      <c r="W31" s="196">
        <v>0</v>
      </c>
      <c r="X31" s="38">
        <f t="shared" si="0"/>
        <v>0</v>
      </c>
      <c r="Y31" s="53">
        <f t="shared" si="1"/>
        <v>0</v>
      </c>
      <c r="Z31" s="203">
        <f t="shared" si="2"/>
        <v>0</v>
      </c>
      <c r="AA31" s="39">
        <f t="shared" si="3"/>
        <v>0</v>
      </c>
      <c r="AB31" s="51">
        <f t="shared" si="4"/>
        <v>0</v>
      </c>
      <c r="AD31" s="357">
        <f>+E31*④係数!O215</f>
        <v>0</v>
      </c>
      <c r="AE31" s="385">
        <f>+E31*④係数!P215</f>
        <v>0</v>
      </c>
      <c r="AF31" s="362">
        <f>+L31*④係数!O215</f>
        <v>0</v>
      </c>
      <c r="AG31" s="381">
        <f>+L31*④係数!P215</f>
        <v>0</v>
      </c>
      <c r="AH31" s="357">
        <f>+W31*④係数!O215</f>
        <v>0</v>
      </c>
      <c r="AI31" s="376">
        <f>+W31*④係数!P215</f>
        <v>0</v>
      </c>
      <c r="AJ31" s="367">
        <f t="shared" si="13"/>
        <v>0</v>
      </c>
      <c r="AK31" s="371">
        <f t="shared" si="13"/>
        <v>0</v>
      </c>
    </row>
    <row r="32" spans="2:37">
      <c r="B32" s="4" t="s">
        <v>72</v>
      </c>
      <c r="C32" s="219" t="s">
        <v>929</v>
      </c>
      <c r="D32" s="40">
        <f>+①入力・結果!E38</f>
        <v>0</v>
      </c>
      <c r="E32" s="196">
        <f t="shared" si="5"/>
        <v>0</v>
      </c>
      <c r="F32" s="401">
        <v>0.302942111570349</v>
      </c>
      <c r="G32" s="39">
        <f t="shared" si="6"/>
        <v>0</v>
      </c>
      <c r="H32" s="401">
        <v>0.24155640881410648</v>
      </c>
      <c r="I32" s="51">
        <f t="shared" si="7"/>
        <v>0</v>
      </c>
      <c r="J32" s="409"/>
      <c r="K32" s="41">
        <v>0</v>
      </c>
      <c r="L32" s="203">
        <f t="shared" si="14"/>
        <v>0</v>
      </c>
      <c r="M32" s="39">
        <f t="shared" si="8"/>
        <v>0</v>
      </c>
      <c r="N32" s="51">
        <f t="shared" si="9"/>
        <v>0</v>
      </c>
      <c r="O32" s="40">
        <f t="shared" si="10"/>
        <v>0</v>
      </c>
      <c r="P32" s="697"/>
      <c r="Q32" s="700"/>
      <c r="R32" s="394">
        <f>+④係数!BH41</f>
        <v>1.1945024839023531E-2</v>
      </c>
      <c r="S32" s="37">
        <f t="shared" si="11"/>
        <v>0</v>
      </c>
      <c r="T32" s="394">
        <f>+④係数!BF41</f>
        <v>3.1086717892425675E-3</v>
      </c>
      <c r="U32" s="293">
        <f t="shared" ref="U32:U51" si="15">+S32*T32</f>
        <v>0</v>
      </c>
      <c r="V32" s="394"/>
      <c r="W32" s="196">
        <v>0</v>
      </c>
      <c r="X32" s="38">
        <f t="shared" si="0"/>
        <v>0</v>
      </c>
      <c r="Y32" s="53">
        <f t="shared" si="1"/>
        <v>0</v>
      </c>
      <c r="Z32" s="203">
        <f t="shared" si="2"/>
        <v>0</v>
      </c>
      <c r="AA32" s="39">
        <f t="shared" si="3"/>
        <v>0</v>
      </c>
      <c r="AB32" s="51">
        <f t="shared" si="4"/>
        <v>0</v>
      </c>
      <c r="AD32" s="357">
        <f>+E32*④係数!O216</f>
        <v>0</v>
      </c>
      <c r="AE32" s="385">
        <f>+E32*④係数!P216</f>
        <v>0</v>
      </c>
      <c r="AF32" s="362">
        <f>+L32*④係数!O216</f>
        <v>0</v>
      </c>
      <c r="AG32" s="381">
        <f>+L32*④係数!P216</f>
        <v>0</v>
      </c>
      <c r="AH32" s="357">
        <f>+W32*④係数!O216</f>
        <v>0</v>
      </c>
      <c r="AI32" s="376">
        <f>+W32*④係数!P216</f>
        <v>0</v>
      </c>
      <c r="AJ32" s="367">
        <f t="shared" si="13"/>
        <v>0</v>
      </c>
      <c r="AK32" s="371">
        <f t="shared" si="13"/>
        <v>0</v>
      </c>
    </row>
    <row r="33" spans="2:37">
      <c r="B33" s="4" t="s">
        <v>73</v>
      </c>
      <c r="C33" s="219" t="s">
        <v>53</v>
      </c>
      <c r="D33" s="40">
        <f>+①入力・結果!E39</f>
        <v>0</v>
      </c>
      <c r="E33" s="196">
        <f t="shared" si="5"/>
        <v>0</v>
      </c>
      <c r="F33" s="401">
        <v>0.25581548044291436</v>
      </c>
      <c r="G33" s="39">
        <f t="shared" si="6"/>
        <v>0</v>
      </c>
      <c r="H33" s="401">
        <v>0.1055278056257062</v>
      </c>
      <c r="I33" s="51">
        <f t="shared" si="7"/>
        <v>0</v>
      </c>
      <c r="J33" s="409"/>
      <c r="K33" s="41">
        <v>0</v>
      </c>
      <c r="L33" s="203">
        <f t="shared" si="14"/>
        <v>0</v>
      </c>
      <c r="M33" s="39">
        <f t="shared" si="8"/>
        <v>0</v>
      </c>
      <c r="N33" s="51">
        <f t="shared" si="9"/>
        <v>0</v>
      </c>
      <c r="O33" s="40">
        <f t="shared" si="10"/>
        <v>0</v>
      </c>
      <c r="P33" s="697"/>
      <c r="Q33" s="700"/>
      <c r="R33" s="394">
        <f>+④係数!BH42</f>
        <v>5.1412388918070928E-2</v>
      </c>
      <c r="S33" s="37">
        <f t="shared" si="11"/>
        <v>0</v>
      </c>
      <c r="T33" s="394">
        <f>+④係数!BF42</f>
        <v>6.6843271275889626E-2</v>
      </c>
      <c r="U33" s="293">
        <f t="shared" si="15"/>
        <v>0</v>
      </c>
      <c r="V33" s="394"/>
      <c r="W33" s="196">
        <v>0</v>
      </c>
      <c r="X33" s="38">
        <f t="shared" si="0"/>
        <v>0</v>
      </c>
      <c r="Y33" s="53">
        <f t="shared" si="1"/>
        <v>0</v>
      </c>
      <c r="Z33" s="203">
        <f t="shared" si="2"/>
        <v>0</v>
      </c>
      <c r="AA33" s="39">
        <f t="shared" si="3"/>
        <v>0</v>
      </c>
      <c r="AB33" s="51">
        <f t="shared" si="4"/>
        <v>0</v>
      </c>
      <c r="AD33" s="357">
        <f>+E33*④係数!O217</f>
        <v>0</v>
      </c>
      <c r="AE33" s="385">
        <f>+E33*④係数!P217</f>
        <v>0</v>
      </c>
      <c r="AF33" s="362">
        <f>+L33*④係数!O217</f>
        <v>0</v>
      </c>
      <c r="AG33" s="381">
        <f>+L33*④係数!P217</f>
        <v>0</v>
      </c>
      <c r="AH33" s="357">
        <f>+W33*④係数!O217</f>
        <v>0</v>
      </c>
      <c r="AI33" s="376">
        <f>+W33*④係数!P217</f>
        <v>0</v>
      </c>
      <c r="AJ33" s="367">
        <f t="shared" si="13"/>
        <v>0</v>
      </c>
      <c r="AK33" s="371">
        <f t="shared" si="13"/>
        <v>0</v>
      </c>
    </row>
    <row r="34" spans="2:37">
      <c r="B34" s="90" t="s">
        <v>74</v>
      </c>
      <c r="C34" s="221" t="s">
        <v>23</v>
      </c>
      <c r="D34" s="40">
        <f>+①入力・結果!E40</f>
        <v>0</v>
      </c>
      <c r="E34" s="198">
        <f t="shared" si="5"/>
        <v>0</v>
      </c>
      <c r="F34" s="403">
        <v>0.41914865893551506</v>
      </c>
      <c r="G34" s="123">
        <f t="shared" si="6"/>
        <v>0</v>
      </c>
      <c r="H34" s="403">
        <v>0.23431424319523786</v>
      </c>
      <c r="I34" s="124">
        <f t="shared" si="7"/>
        <v>0</v>
      </c>
      <c r="J34" s="411"/>
      <c r="K34" s="125">
        <v>0</v>
      </c>
      <c r="L34" s="205">
        <f t="shared" si="14"/>
        <v>0</v>
      </c>
      <c r="M34" s="123">
        <f t="shared" si="8"/>
        <v>0</v>
      </c>
      <c r="N34" s="124">
        <f t="shared" si="9"/>
        <v>0</v>
      </c>
      <c r="O34" s="122">
        <f t="shared" si="10"/>
        <v>0</v>
      </c>
      <c r="P34" s="697"/>
      <c r="Q34" s="700"/>
      <c r="R34" s="396">
        <f>+④係数!BH43</f>
        <v>8.8592866844915148E-3</v>
      </c>
      <c r="S34" s="129">
        <f t="shared" si="11"/>
        <v>0</v>
      </c>
      <c r="T34" s="396">
        <f>+④係数!BF43</f>
        <v>0.31518307206558471</v>
      </c>
      <c r="U34" s="477">
        <f t="shared" si="15"/>
        <v>0</v>
      </c>
      <c r="V34" s="396"/>
      <c r="W34" s="198">
        <v>0</v>
      </c>
      <c r="X34" s="130">
        <f t="shared" si="0"/>
        <v>0</v>
      </c>
      <c r="Y34" s="131">
        <f t="shared" si="1"/>
        <v>0</v>
      </c>
      <c r="Z34" s="205">
        <f t="shared" si="2"/>
        <v>0</v>
      </c>
      <c r="AA34" s="123">
        <f t="shared" si="3"/>
        <v>0</v>
      </c>
      <c r="AB34" s="124">
        <f t="shared" si="4"/>
        <v>0</v>
      </c>
      <c r="AD34" s="359">
        <f>+E34*④係数!O218</f>
        <v>0</v>
      </c>
      <c r="AE34" s="387">
        <f>+E34*④係数!P218</f>
        <v>0</v>
      </c>
      <c r="AF34" s="364">
        <f>+L34*④係数!O218</f>
        <v>0</v>
      </c>
      <c r="AG34" s="383">
        <f>+L34*④係数!P218</f>
        <v>0</v>
      </c>
      <c r="AH34" s="359">
        <f>+W34*④係数!O218</f>
        <v>0</v>
      </c>
      <c r="AI34" s="378">
        <f>+W34*④係数!P218</f>
        <v>0</v>
      </c>
      <c r="AJ34" s="369">
        <f t="shared" si="13"/>
        <v>0</v>
      </c>
      <c r="AK34" s="373">
        <f t="shared" si="13"/>
        <v>0</v>
      </c>
    </row>
    <row r="35" spans="2:37">
      <c r="B35" s="4" t="s">
        <v>76</v>
      </c>
      <c r="C35" s="219" t="s">
        <v>25</v>
      </c>
      <c r="D35" s="40">
        <f>+①入力・結果!E41</f>
        <v>0</v>
      </c>
      <c r="E35" s="196">
        <f t="shared" si="5"/>
        <v>0</v>
      </c>
      <c r="F35" s="401">
        <v>0.47857417437206973</v>
      </c>
      <c r="G35" s="39">
        <f t="shared" si="6"/>
        <v>0</v>
      </c>
      <c r="H35" s="401">
        <v>0.33195528463655899</v>
      </c>
      <c r="I35" s="51">
        <f t="shared" si="7"/>
        <v>0</v>
      </c>
      <c r="J35" s="409"/>
      <c r="K35" s="41">
        <v>0</v>
      </c>
      <c r="L35" s="203">
        <f t="shared" si="14"/>
        <v>0</v>
      </c>
      <c r="M35" s="39">
        <f t="shared" si="8"/>
        <v>0</v>
      </c>
      <c r="N35" s="51">
        <f t="shared" si="9"/>
        <v>0</v>
      </c>
      <c r="O35" s="40">
        <f t="shared" si="10"/>
        <v>0</v>
      </c>
      <c r="P35" s="697"/>
      <c r="Q35" s="700"/>
      <c r="R35" s="409">
        <f>+④係数!BH44</f>
        <v>0</v>
      </c>
      <c r="S35" s="37">
        <f t="shared" si="11"/>
        <v>0</v>
      </c>
      <c r="T35" s="394">
        <f>+④係数!BF44</f>
        <v>1</v>
      </c>
      <c r="U35" s="293">
        <f t="shared" si="15"/>
        <v>0</v>
      </c>
      <c r="V35" s="394"/>
      <c r="W35" s="196">
        <v>0</v>
      </c>
      <c r="X35" s="38">
        <f t="shared" si="0"/>
        <v>0</v>
      </c>
      <c r="Y35" s="53">
        <f t="shared" si="1"/>
        <v>0</v>
      </c>
      <c r="Z35" s="203">
        <f t="shared" si="2"/>
        <v>0</v>
      </c>
      <c r="AA35" s="39">
        <f t="shared" si="3"/>
        <v>0</v>
      </c>
      <c r="AB35" s="51">
        <f t="shared" si="4"/>
        <v>0</v>
      </c>
      <c r="AD35" s="357">
        <f>+E35*④係数!O219</f>
        <v>0</v>
      </c>
      <c r="AE35" s="385">
        <f>+E35*④係数!P219</f>
        <v>0</v>
      </c>
      <c r="AF35" s="362">
        <f>+L35*④係数!O219</f>
        <v>0</v>
      </c>
      <c r="AG35" s="381">
        <f>+L35*④係数!P219</f>
        <v>0</v>
      </c>
      <c r="AH35" s="357">
        <f>+W35*④係数!O219</f>
        <v>0</v>
      </c>
      <c r="AI35" s="376">
        <f>+W35*④係数!P219</f>
        <v>0</v>
      </c>
      <c r="AJ35" s="367">
        <f t="shared" si="13"/>
        <v>0</v>
      </c>
      <c r="AK35" s="371">
        <f t="shared" si="13"/>
        <v>0</v>
      </c>
    </row>
    <row r="36" spans="2:37">
      <c r="B36" s="4" t="s">
        <v>77</v>
      </c>
      <c r="C36" s="219" t="s">
        <v>542</v>
      </c>
      <c r="D36" s="40">
        <f>+①入力・結果!E42</f>
        <v>0</v>
      </c>
      <c r="E36" s="196">
        <f t="shared" si="5"/>
        <v>0</v>
      </c>
      <c r="F36" s="401">
        <v>0.4799433889295735</v>
      </c>
      <c r="G36" s="39">
        <f t="shared" si="6"/>
        <v>0</v>
      </c>
      <c r="H36" s="401">
        <v>0.11843068846631724</v>
      </c>
      <c r="I36" s="51">
        <f t="shared" si="7"/>
        <v>0</v>
      </c>
      <c r="J36" s="409"/>
      <c r="K36" s="41">
        <v>0</v>
      </c>
      <c r="L36" s="203">
        <f t="shared" si="14"/>
        <v>0</v>
      </c>
      <c r="M36" s="39">
        <f t="shared" si="8"/>
        <v>0</v>
      </c>
      <c r="N36" s="51">
        <f t="shared" si="9"/>
        <v>0</v>
      </c>
      <c r="O36" s="40">
        <f t="shared" si="10"/>
        <v>0</v>
      </c>
      <c r="P36" s="697"/>
      <c r="Q36" s="700"/>
      <c r="R36" s="409">
        <f>+④係数!BH45</f>
        <v>2.2241106478941439E-2</v>
      </c>
      <c r="S36" s="37">
        <f t="shared" si="11"/>
        <v>0</v>
      </c>
      <c r="T36" s="394">
        <f>+④係数!BF45</f>
        <v>0.43100479623969123</v>
      </c>
      <c r="U36" s="293">
        <f t="shared" si="15"/>
        <v>0</v>
      </c>
      <c r="V36" s="394"/>
      <c r="W36" s="196">
        <v>0</v>
      </c>
      <c r="X36" s="38">
        <f t="shared" si="0"/>
        <v>0</v>
      </c>
      <c r="Y36" s="53">
        <f t="shared" si="1"/>
        <v>0</v>
      </c>
      <c r="Z36" s="203">
        <f t="shared" si="2"/>
        <v>0</v>
      </c>
      <c r="AA36" s="39">
        <f t="shared" si="3"/>
        <v>0</v>
      </c>
      <c r="AB36" s="51">
        <f t="shared" si="4"/>
        <v>0</v>
      </c>
      <c r="AD36" s="357">
        <f>+E36*④係数!O220</f>
        <v>0</v>
      </c>
      <c r="AE36" s="385">
        <f>+E36*④係数!P220</f>
        <v>0</v>
      </c>
      <c r="AF36" s="362">
        <f>+L36*④係数!O220</f>
        <v>0</v>
      </c>
      <c r="AG36" s="381">
        <f>+L36*④係数!P220</f>
        <v>0</v>
      </c>
      <c r="AH36" s="357">
        <f>+W36*④係数!O220</f>
        <v>0</v>
      </c>
      <c r="AI36" s="376">
        <f>+W36*④係数!P220</f>
        <v>0</v>
      </c>
      <c r="AJ36" s="367">
        <f t="shared" si="13"/>
        <v>0</v>
      </c>
      <c r="AK36" s="371">
        <f t="shared" si="13"/>
        <v>0</v>
      </c>
    </row>
    <row r="37" spans="2:37">
      <c r="B37" s="4" t="s">
        <v>79</v>
      </c>
      <c r="C37" s="219" t="s">
        <v>281</v>
      </c>
      <c r="D37" s="40">
        <f>+①入力・結果!E43</f>
        <v>0</v>
      </c>
      <c r="E37" s="196">
        <f t="shared" si="5"/>
        <v>0</v>
      </c>
      <c r="F37" s="401">
        <v>0.43031266560678327</v>
      </c>
      <c r="G37" s="39">
        <f t="shared" si="6"/>
        <v>0</v>
      </c>
      <c r="H37" s="401">
        <v>0.12038224182436706</v>
      </c>
      <c r="I37" s="51">
        <f t="shared" si="7"/>
        <v>0</v>
      </c>
      <c r="J37" s="409"/>
      <c r="K37" s="41">
        <v>0</v>
      </c>
      <c r="L37" s="203">
        <f t="shared" si="14"/>
        <v>0</v>
      </c>
      <c r="M37" s="39">
        <f t="shared" si="8"/>
        <v>0</v>
      </c>
      <c r="N37" s="51">
        <f t="shared" si="9"/>
        <v>0</v>
      </c>
      <c r="O37" s="40">
        <f t="shared" si="10"/>
        <v>0</v>
      </c>
      <c r="P37" s="697"/>
      <c r="Q37" s="700"/>
      <c r="R37" s="409">
        <f>+④係数!BH46</f>
        <v>9.4381996884297398E-3</v>
      </c>
      <c r="S37" s="37">
        <f t="shared" si="11"/>
        <v>0</v>
      </c>
      <c r="T37" s="394">
        <f>+④係数!BF46</f>
        <v>0.99982895164462993</v>
      </c>
      <c r="U37" s="293">
        <f t="shared" si="15"/>
        <v>0</v>
      </c>
      <c r="V37" s="394"/>
      <c r="W37" s="196">
        <v>0</v>
      </c>
      <c r="X37" s="38">
        <f t="shared" si="0"/>
        <v>0</v>
      </c>
      <c r="Y37" s="53">
        <f t="shared" si="1"/>
        <v>0</v>
      </c>
      <c r="Z37" s="203">
        <f t="shared" si="2"/>
        <v>0</v>
      </c>
      <c r="AA37" s="39">
        <f t="shared" si="3"/>
        <v>0</v>
      </c>
      <c r="AB37" s="51">
        <f t="shared" si="4"/>
        <v>0</v>
      </c>
      <c r="AD37" s="357">
        <f>+E37*④係数!O221</f>
        <v>0</v>
      </c>
      <c r="AE37" s="385">
        <f>+E37*④係数!P221</f>
        <v>0</v>
      </c>
      <c r="AF37" s="362">
        <f>+L37*④係数!O221</f>
        <v>0</v>
      </c>
      <c r="AG37" s="381">
        <f>+L37*④係数!P221</f>
        <v>0</v>
      </c>
      <c r="AH37" s="357">
        <f>+W37*④係数!O221</f>
        <v>0</v>
      </c>
      <c r="AI37" s="376">
        <f>+W37*④係数!P221</f>
        <v>0</v>
      </c>
      <c r="AJ37" s="367">
        <f t="shared" si="13"/>
        <v>0</v>
      </c>
      <c r="AK37" s="371">
        <f t="shared" si="13"/>
        <v>0</v>
      </c>
    </row>
    <row r="38" spans="2:37">
      <c r="B38" s="4" t="s">
        <v>80</v>
      </c>
      <c r="C38" s="219" t="s">
        <v>283</v>
      </c>
      <c r="D38" s="40">
        <f>+①入力・結果!E44</f>
        <v>0</v>
      </c>
      <c r="E38" s="196">
        <f t="shared" si="5"/>
        <v>0</v>
      </c>
      <c r="F38" s="401">
        <v>0.54418739315060938</v>
      </c>
      <c r="G38" s="39">
        <f t="shared" si="6"/>
        <v>0</v>
      </c>
      <c r="H38" s="401">
        <v>0.37162907406386148</v>
      </c>
      <c r="I38" s="51">
        <f t="shared" si="7"/>
        <v>0</v>
      </c>
      <c r="J38" s="409"/>
      <c r="K38" s="41">
        <v>0</v>
      </c>
      <c r="L38" s="203">
        <f t="shared" si="14"/>
        <v>0</v>
      </c>
      <c r="M38" s="39">
        <f t="shared" si="8"/>
        <v>0</v>
      </c>
      <c r="N38" s="51">
        <f t="shared" si="9"/>
        <v>0</v>
      </c>
      <c r="O38" s="40">
        <f t="shared" si="10"/>
        <v>0</v>
      </c>
      <c r="P38" s="697"/>
      <c r="Q38" s="700"/>
      <c r="R38" s="409">
        <f>+④係数!BH47</f>
        <v>4.3148795324588309E-4</v>
      </c>
      <c r="S38" s="37">
        <f t="shared" si="11"/>
        <v>0</v>
      </c>
      <c r="T38" s="394">
        <f>+④係数!BF47</f>
        <v>0.99844053166990043</v>
      </c>
      <c r="U38" s="293">
        <f t="shared" si="15"/>
        <v>0</v>
      </c>
      <c r="V38" s="394"/>
      <c r="W38" s="196">
        <v>0</v>
      </c>
      <c r="X38" s="38">
        <f t="shared" si="0"/>
        <v>0</v>
      </c>
      <c r="Y38" s="53">
        <f t="shared" si="1"/>
        <v>0</v>
      </c>
      <c r="Z38" s="203">
        <f t="shared" si="2"/>
        <v>0</v>
      </c>
      <c r="AA38" s="39">
        <f t="shared" si="3"/>
        <v>0</v>
      </c>
      <c r="AB38" s="51">
        <f t="shared" si="4"/>
        <v>0</v>
      </c>
      <c r="AD38" s="357">
        <f>+E38*④係数!O222</f>
        <v>0</v>
      </c>
      <c r="AE38" s="385">
        <f>+E38*④係数!P222</f>
        <v>0</v>
      </c>
      <c r="AF38" s="362">
        <f>+L38*④係数!O222</f>
        <v>0</v>
      </c>
      <c r="AG38" s="381">
        <f>+L38*④係数!P222</f>
        <v>0</v>
      </c>
      <c r="AH38" s="357">
        <f>+W38*④係数!O222</f>
        <v>0</v>
      </c>
      <c r="AI38" s="376">
        <f>+W38*④係数!P222</f>
        <v>0</v>
      </c>
      <c r="AJ38" s="367">
        <f t="shared" si="13"/>
        <v>0</v>
      </c>
      <c r="AK38" s="371">
        <f t="shared" si="13"/>
        <v>0</v>
      </c>
    </row>
    <row r="39" spans="2:37">
      <c r="B39" s="4" t="s">
        <v>81</v>
      </c>
      <c r="C39" s="219" t="s">
        <v>29</v>
      </c>
      <c r="D39" s="40">
        <f>+①入力・結果!E45</f>
        <v>0</v>
      </c>
      <c r="E39" s="196">
        <f t="shared" si="5"/>
        <v>0</v>
      </c>
      <c r="F39" s="401">
        <v>0.72582966687617856</v>
      </c>
      <c r="G39" s="39">
        <f t="shared" si="6"/>
        <v>0</v>
      </c>
      <c r="H39" s="401">
        <v>0.48483343808925206</v>
      </c>
      <c r="I39" s="51">
        <f t="shared" si="7"/>
        <v>0</v>
      </c>
      <c r="J39" s="409"/>
      <c r="K39" s="41">
        <v>0</v>
      </c>
      <c r="L39" s="203">
        <f t="shared" si="14"/>
        <v>0</v>
      </c>
      <c r="M39" s="39">
        <f t="shared" si="8"/>
        <v>0</v>
      </c>
      <c r="N39" s="51">
        <f t="shared" si="9"/>
        <v>0</v>
      </c>
      <c r="O39" s="40">
        <f t="shared" si="10"/>
        <v>0</v>
      </c>
      <c r="P39" s="697"/>
      <c r="Q39" s="700"/>
      <c r="R39" s="409">
        <f>+④係数!BH48</f>
        <v>0.1756284816807894</v>
      </c>
      <c r="S39" s="37">
        <f t="shared" si="11"/>
        <v>0</v>
      </c>
      <c r="T39" s="394">
        <f>+④係数!BF48</f>
        <v>0.46384165894210017</v>
      </c>
      <c r="U39" s="293">
        <f t="shared" si="15"/>
        <v>0</v>
      </c>
      <c r="V39" s="394"/>
      <c r="W39" s="196">
        <v>0</v>
      </c>
      <c r="X39" s="38">
        <f t="shared" ref="X39:X45" si="16">+W39*F39</f>
        <v>0</v>
      </c>
      <c r="Y39" s="53">
        <f t="shared" ref="Y39:Y45" si="17">+W39*H39</f>
        <v>0</v>
      </c>
      <c r="Z39" s="203">
        <f t="shared" si="2"/>
        <v>0</v>
      </c>
      <c r="AA39" s="39">
        <f t="shared" si="3"/>
        <v>0</v>
      </c>
      <c r="AB39" s="51">
        <f t="shared" si="4"/>
        <v>0</v>
      </c>
      <c r="AD39" s="357">
        <f>+E39*④係数!O223</f>
        <v>0</v>
      </c>
      <c r="AE39" s="385">
        <f>+E39*④係数!P223</f>
        <v>0</v>
      </c>
      <c r="AF39" s="362">
        <f>+L39*④係数!O223</f>
        <v>0</v>
      </c>
      <c r="AG39" s="381">
        <f>+L39*④係数!P223</f>
        <v>0</v>
      </c>
      <c r="AH39" s="357">
        <f>+W39*④係数!O223</f>
        <v>0</v>
      </c>
      <c r="AI39" s="376">
        <f>+W39*④係数!P223</f>
        <v>0</v>
      </c>
      <c r="AJ39" s="367">
        <f t="shared" si="13"/>
        <v>0</v>
      </c>
      <c r="AK39" s="371">
        <f t="shared" si="13"/>
        <v>0</v>
      </c>
    </row>
    <row r="40" spans="2:37">
      <c r="B40" s="98" t="s">
        <v>83</v>
      </c>
      <c r="C40" s="220" t="s">
        <v>543</v>
      </c>
      <c r="D40" s="40">
        <f>+①入力・結果!E46</f>
        <v>0</v>
      </c>
      <c r="E40" s="197">
        <f t="shared" si="5"/>
        <v>0</v>
      </c>
      <c r="F40" s="402">
        <v>0.67949134892399465</v>
      </c>
      <c r="G40" s="119">
        <f t="shared" si="6"/>
        <v>0</v>
      </c>
      <c r="H40" s="402">
        <v>0.35051722495425625</v>
      </c>
      <c r="I40" s="120">
        <f t="shared" si="7"/>
        <v>0</v>
      </c>
      <c r="J40" s="410"/>
      <c r="K40" s="121">
        <v>0</v>
      </c>
      <c r="L40" s="204">
        <f t="shared" si="14"/>
        <v>0</v>
      </c>
      <c r="M40" s="119">
        <f t="shared" si="8"/>
        <v>0</v>
      </c>
      <c r="N40" s="120">
        <f t="shared" si="9"/>
        <v>0</v>
      </c>
      <c r="O40" s="118">
        <f t="shared" si="10"/>
        <v>0</v>
      </c>
      <c r="P40" s="697"/>
      <c r="Q40" s="700"/>
      <c r="R40" s="395">
        <f>+④係数!BH49</f>
        <v>5.5531900293921202E-2</v>
      </c>
      <c r="S40" s="126">
        <f t="shared" si="11"/>
        <v>0</v>
      </c>
      <c r="T40" s="395">
        <f>+④係数!BF49</f>
        <v>0.75998249416472152</v>
      </c>
      <c r="U40" s="476">
        <f t="shared" si="15"/>
        <v>0</v>
      </c>
      <c r="V40" s="395"/>
      <c r="W40" s="197">
        <v>0</v>
      </c>
      <c r="X40" s="127">
        <f t="shared" si="16"/>
        <v>0</v>
      </c>
      <c r="Y40" s="128">
        <f t="shared" si="17"/>
        <v>0</v>
      </c>
      <c r="Z40" s="204">
        <f t="shared" si="2"/>
        <v>0</v>
      </c>
      <c r="AA40" s="119">
        <f t="shared" si="3"/>
        <v>0</v>
      </c>
      <c r="AB40" s="120">
        <f t="shared" si="4"/>
        <v>0</v>
      </c>
      <c r="AD40" s="358">
        <f>+E40*④係数!O224</f>
        <v>0</v>
      </c>
      <c r="AE40" s="386">
        <f>+E40*④係数!P224</f>
        <v>0</v>
      </c>
      <c r="AF40" s="363">
        <f>+L40*④係数!O224</f>
        <v>0</v>
      </c>
      <c r="AG40" s="382">
        <f>+L40*④係数!P224</f>
        <v>0</v>
      </c>
      <c r="AH40" s="358">
        <f>+W40*④係数!O224</f>
        <v>0</v>
      </c>
      <c r="AI40" s="377">
        <f>+W40*④係数!P224</f>
        <v>0</v>
      </c>
      <c r="AJ40" s="368">
        <f t="shared" si="13"/>
        <v>0</v>
      </c>
      <c r="AK40" s="372">
        <f t="shared" si="13"/>
        <v>0</v>
      </c>
    </row>
    <row r="41" spans="2:37">
      <c r="B41" s="4" t="s">
        <v>84</v>
      </c>
      <c r="C41" s="219" t="s">
        <v>32</v>
      </c>
      <c r="D41" s="40">
        <f>+①入力・結果!E47</f>
        <v>0</v>
      </c>
      <c r="E41" s="196">
        <f t="shared" si="5"/>
        <v>0</v>
      </c>
      <c r="F41" s="401">
        <v>0.85575982655627691</v>
      </c>
      <c r="G41" s="39">
        <f t="shared" si="6"/>
        <v>0</v>
      </c>
      <c r="H41" s="401">
        <v>5.0141499435365812E-2</v>
      </c>
      <c r="I41" s="51">
        <f t="shared" si="7"/>
        <v>0</v>
      </c>
      <c r="J41" s="409"/>
      <c r="K41" s="41">
        <v>0</v>
      </c>
      <c r="L41" s="203">
        <f t="shared" si="14"/>
        <v>0</v>
      </c>
      <c r="M41" s="39">
        <f t="shared" si="8"/>
        <v>0</v>
      </c>
      <c r="N41" s="51">
        <f t="shared" si="9"/>
        <v>0</v>
      </c>
      <c r="O41" s="40">
        <f t="shared" si="10"/>
        <v>0</v>
      </c>
      <c r="P41" s="697"/>
      <c r="Q41" s="700"/>
      <c r="R41" s="394">
        <f>+④係数!BH50</f>
        <v>0.20073209122734051</v>
      </c>
      <c r="S41" s="37">
        <f t="shared" si="11"/>
        <v>0</v>
      </c>
      <c r="T41" s="394">
        <f>+④係数!BF50</f>
        <v>0.9855372254247684</v>
      </c>
      <c r="U41" s="293">
        <f t="shared" si="15"/>
        <v>0</v>
      </c>
      <c r="V41" s="394"/>
      <c r="W41" s="196">
        <v>0</v>
      </c>
      <c r="X41" s="38">
        <f t="shared" si="16"/>
        <v>0</v>
      </c>
      <c r="Y41" s="53">
        <f t="shared" si="17"/>
        <v>0</v>
      </c>
      <c r="Z41" s="203">
        <f t="shared" si="2"/>
        <v>0</v>
      </c>
      <c r="AA41" s="39">
        <f t="shared" si="3"/>
        <v>0</v>
      </c>
      <c r="AB41" s="51">
        <f t="shared" si="4"/>
        <v>0</v>
      </c>
      <c r="AD41" s="357">
        <f>+E41*④係数!O225</f>
        <v>0</v>
      </c>
      <c r="AE41" s="385">
        <f>+E41*④係数!P225</f>
        <v>0</v>
      </c>
      <c r="AF41" s="362">
        <f>+L41*④係数!O225</f>
        <v>0</v>
      </c>
      <c r="AG41" s="381">
        <f>+L41*④係数!P225</f>
        <v>0</v>
      </c>
      <c r="AH41" s="357">
        <f>+W41*④係数!O225</f>
        <v>0</v>
      </c>
      <c r="AI41" s="376">
        <f>+W41*④係数!P225</f>
        <v>0</v>
      </c>
      <c r="AJ41" s="367">
        <f t="shared" si="13"/>
        <v>0</v>
      </c>
      <c r="AK41" s="371">
        <f t="shared" si="13"/>
        <v>0</v>
      </c>
    </row>
    <row r="42" spans="2:37">
      <c r="B42" s="4" t="s">
        <v>85</v>
      </c>
      <c r="C42" s="219" t="s">
        <v>544</v>
      </c>
      <c r="D42" s="40">
        <f>+①入力・結果!E48</f>
        <v>0</v>
      </c>
      <c r="E42" s="196">
        <f t="shared" si="5"/>
        <v>0</v>
      </c>
      <c r="F42" s="401">
        <v>0.54895435281039395</v>
      </c>
      <c r="G42" s="39">
        <f t="shared" si="6"/>
        <v>0</v>
      </c>
      <c r="H42" s="401">
        <v>0.32698534009587993</v>
      </c>
      <c r="I42" s="51">
        <f t="shared" si="7"/>
        <v>0</v>
      </c>
      <c r="J42" s="409"/>
      <c r="K42" s="41">
        <v>0</v>
      </c>
      <c r="L42" s="203">
        <f t="shared" si="14"/>
        <v>0</v>
      </c>
      <c r="M42" s="39">
        <f>+L42*F42</f>
        <v>0</v>
      </c>
      <c r="N42" s="51">
        <f t="shared" si="9"/>
        <v>0</v>
      </c>
      <c r="O42" s="40">
        <f t="shared" si="10"/>
        <v>0</v>
      </c>
      <c r="P42" s="697"/>
      <c r="Q42" s="700"/>
      <c r="R42" s="394">
        <f>+④係数!BH51</f>
        <v>4.2942040680324658E-2</v>
      </c>
      <c r="S42" s="37">
        <f t="shared" si="11"/>
        <v>0</v>
      </c>
      <c r="T42" s="394">
        <f>+④係数!BF51</f>
        <v>0.7326773700335143</v>
      </c>
      <c r="U42" s="293">
        <f t="shared" si="15"/>
        <v>0</v>
      </c>
      <c r="V42" s="394"/>
      <c r="W42" s="196">
        <v>0</v>
      </c>
      <c r="X42" s="38">
        <f t="shared" si="16"/>
        <v>0</v>
      </c>
      <c r="Y42" s="53">
        <f t="shared" si="17"/>
        <v>0</v>
      </c>
      <c r="Z42" s="203">
        <f t="shared" si="2"/>
        <v>0</v>
      </c>
      <c r="AA42" s="39">
        <f t="shared" si="3"/>
        <v>0</v>
      </c>
      <c r="AB42" s="51">
        <f t="shared" si="4"/>
        <v>0</v>
      </c>
      <c r="AD42" s="357">
        <f>+E42*④係数!O226</f>
        <v>0</v>
      </c>
      <c r="AE42" s="385">
        <f>+E42*④係数!P226</f>
        <v>0</v>
      </c>
      <c r="AF42" s="362">
        <f>+L42*④係数!O226</f>
        <v>0</v>
      </c>
      <c r="AG42" s="381">
        <f>+L42*④係数!P226</f>
        <v>0</v>
      </c>
      <c r="AH42" s="357">
        <f>+W42*④係数!O226</f>
        <v>0</v>
      </c>
      <c r="AI42" s="376">
        <f>+W42*④係数!P226</f>
        <v>0</v>
      </c>
      <c r="AJ42" s="367">
        <f t="shared" si="13"/>
        <v>0</v>
      </c>
      <c r="AK42" s="371">
        <f t="shared" si="13"/>
        <v>0</v>
      </c>
    </row>
    <row r="43" spans="2:37">
      <c r="B43" s="4" t="s">
        <v>86</v>
      </c>
      <c r="C43" s="219" t="s">
        <v>384</v>
      </c>
      <c r="D43" s="40">
        <f>+①入力・結果!E49</f>
        <v>0</v>
      </c>
      <c r="E43" s="196">
        <f t="shared" si="5"/>
        <v>0</v>
      </c>
      <c r="F43" s="401">
        <v>0.52293445493438273</v>
      </c>
      <c r="G43" s="39">
        <f t="shared" si="6"/>
        <v>0</v>
      </c>
      <c r="H43" s="401">
        <v>0.14159160243334476</v>
      </c>
      <c r="I43" s="51">
        <f t="shared" si="7"/>
        <v>0</v>
      </c>
      <c r="J43" s="409"/>
      <c r="K43" s="41">
        <v>0</v>
      </c>
      <c r="L43" s="203">
        <f t="shared" si="14"/>
        <v>0</v>
      </c>
      <c r="M43" s="39">
        <f t="shared" si="8"/>
        <v>0</v>
      </c>
      <c r="N43" s="51">
        <f t="shared" si="9"/>
        <v>0</v>
      </c>
      <c r="O43" s="40">
        <f t="shared" si="10"/>
        <v>0</v>
      </c>
      <c r="P43" s="697"/>
      <c r="Q43" s="700"/>
      <c r="R43" s="394">
        <f>+④係数!BH52</f>
        <v>5.1348864302731945E-2</v>
      </c>
      <c r="S43" s="37">
        <f t="shared" si="11"/>
        <v>0</v>
      </c>
      <c r="T43" s="394">
        <f>+④係数!BF52</f>
        <v>0.38915064185134085</v>
      </c>
      <c r="U43" s="293">
        <f t="shared" si="15"/>
        <v>0</v>
      </c>
      <c r="V43" s="394"/>
      <c r="W43" s="196">
        <v>0</v>
      </c>
      <c r="X43" s="38">
        <f t="shared" si="16"/>
        <v>0</v>
      </c>
      <c r="Y43" s="53">
        <f t="shared" si="17"/>
        <v>0</v>
      </c>
      <c r="Z43" s="203">
        <f t="shared" ref="Z43:Z45" si="18">+E43+L43+W43</f>
        <v>0</v>
      </c>
      <c r="AA43" s="39">
        <f t="shared" ref="AA43:AA45" si="19">+G43+M43+X43</f>
        <v>0</v>
      </c>
      <c r="AB43" s="51">
        <f t="shared" ref="AB43:AB45" si="20">+I43+N43+Y43</f>
        <v>0</v>
      </c>
      <c r="AD43" s="357">
        <f>+E43*④係数!O227</f>
        <v>0</v>
      </c>
      <c r="AE43" s="385">
        <f>+E43*④係数!P227</f>
        <v>0</v>
      </c>
      <c r="AF43" s="362">
        <f>+L43*④係数!O227</f>
        <v>0</v>
      </c>
      <c r="AG43" s="381">
        <f>+L43*④係数!P227</f>
        <v>0</v>
      </c>
      <c r="AH43" s="357">
        <f>+W43*④係数!O227</f>
        <v>0</v>
      </c>
      <c r="AI43" s="376">
        <f>+W43*④係数!P227</f>
        <v>0</v>
      </c>
      <c r="AJ43" s="367">
        <f t="shared" si="13"/>
        <v>0</v>
      </c>
      <c r="AK43" s="371">
        <f t="shared" si="13"/>
        <v>0</v>
      </c>
    </row>
    <row r="44" spans="2:37">
      <c r="B44" s="90" t="s">
        <v>87</v>
      </c>
      <c r="C44" s="221" t="s">
        <v>36</v>
      </c>
      <c r="D44" s="40">
        <f>+①入力・結果!E50</f>
        <v>0</v>
      </c>
      <c r="E44" s="198">
        <f t="shared" si="5"/>
        <v>0</v>
      </c>
      <c r="F44" s="403">
        <v>0.72542068656046665</v>
      </c>
      <c r="G44" s="123">
        <f t="shared" si="6"/>
        <v>0</v>
      </c>
      <c r="H44" s="403">
        <v>0.3455529306180628</v>
      </c>
      <c r="I44" s="124">
        <f t="shared" si="7"/>
        <v>0</v>
      </c>
      <c r="J44" s="411"/>
      <c r="K44" s="125">
        <v>0</v>
      </c>
      <c r="L44" s="205">
        <f t="shared" si="14"/>
        <v>0</v>
      </c>
      <c r="M44" s="123">
        <f t="shared" si="8"/>
        <v>0</v>
      </c>
      <c r="N44" s="124">
        <f t="shared" si="9"/>
        <v>0</v>
      </c>
      <c r="O44" s="122">
        <f t="shared" si="10"/>
        <v>0</v>
      </c>
      <c r="P44" s="697"/>
      <c r="Q44" s="700"/>
      <c r="R44" s="418">
        <f>+④係数!BH53</f>
        <v>5.0382211429696377E-3</v>
      </c>
      <c r="S44" s="129">
        <f t="shared" si="11"/>
        <v>0</v>
      </c>
      <c r="T44" s="396">
        <f>+④係数!BF53</f>
        <v>1</v>
      </c>
      <c r="U44" s="125">
        <f t="shared" si="15"/>
        <v>0</v>
      </c>
      <c r="V44" s="396"/>
      <c r="W44" s="198">
        <v>0</v>
      </c>
      <c r="X44" s="130">
        <f t="shared" si="16"/>
        <v>0</v>
      </c>
      <c r="Y44" s="131">
        <f t="shared" si="17"/>
        <v>0</v>
      </c>
      <c r="Z44" s="205">
        <f t="shared" si="18"/>
        <v>0</v>
      </c>
      <c r="AA44" s="123">
        <f t="shared" si="19"/>
        <v>0</v>
      </c>
      <c r="AB44" s="124">
        <f t="shared" si="20"/>
        <v>0</v>
      </c>
      <c r="AD44" s="359">
        <f>+E44*④係数!O228</f>
        <v>0</v>
      </c>
      <c r="AE44" s="387">
        <f>+E44*④係数!P228</f>
        <v>0</v>
      </c>
      <c r="AF44" s="364">
        <f>+L44*④係数!O228</f>
        <v>0</v>
      </c>
      <c r="AG44" s="383">
        <f>+L44*④係数!P228</f>
        <v>0</v>
      </c>
      <c r="AH44" s="359">
        <f>+W44*④係数!O228</f>
        <v>0</v>
      </c>
      <c r="AI44" s="378">
        <f>+W44*④係数!P228</f>
        <v>0</v>
      </c>
      <c r="AJ44" s="369">
        <f t="shared" si="13"/>
        <v>0</v>
      </c>
      <c r="AK44" s="373">
        <f t="shared" si="13"/>
        <v>0</v>
      </c>
    </row>
    <row r="45" spans="2:37">
      <c r="B45" s="4" t="s">
        <v>88</v>
      </c>
      <c r="C45" s="219" t="s">
        <v>545</v>
      </c>
      <c r="D45" s="40">
        <f>+①入力・結果!E51</f>
        <v>0</v>
      </c>
      <c r="E45" s="196">
        <f t="shared" si="5"/>
        <v>0</v>
      </c>
      <c r="F45" s="401">
        <v>0.67306847101022915</v>
      </c>
      <c r="G45" s="39">
        <f t="shared" si="6"/>
        <v>0</v>
      </c>
      <c r="H45" s="401">
        <v>0.48793303891058859</v>
      </c>
      <c r="I45" s="51">
        <f t="shared" si="7"/>
        <v>0</v>
      </c>
      <c r="J45" s="409"/>
      <c r="K45" s="41">
        <v>0</v>
      </c>
      <c r="L45" s="203">
        <f>+K45-E45</f>
        <v>0</v>
      </c>
      <c r="M45" s="39">
        <f t="shared" si="8"/>
        <v>0</v>
      </c>
      <c r="N45" s="51">
        <f t="shared" si="9"/>
        <v>0</v>
      </c>
      <c r="O45" s="40">
        <f t="shared" si="10"/>
        <v>0</v>
      </c>
      <c r="P45" s="697"/>
      <c r="Q45" s="700"/>
      <c r="R45" s="409">
        <f>+④係数!BH54</f>
        <v>3.0788463330565619E-2</v>
      </c>
      <c r="S45" s="37">
        <f>+$Q$15*R45</f>
        <v>0</v>
      </c>
      <c r="T45" s="394">
        <f>+④係数!BF54</f>
        <v>0.78342482526700608</v>
      </c>
      <c r="U45" s="293">
        <f t="shared" si="15"/>
        <v>0</v>
      </c>
      <c r="V45" s="394"/>
      <c r="W45" s="196">
        <v>0</v>
      </c>
      <c r="X45" s="38">
        <f t="shared" si="16"/>
        <v>0</v>
      </c>
      <c r="Y45" s="53">
        <f t="shared" si="17"/>
        <v>0</v>
      </c>
      <c r="Z45" s="203">
        <f t="shared" si="18"/>
        <v>0</v>
      </c>
      <c r="AA45" s="39">
        <f t="shared" si="19"/>
        <v>0</v>
      </c>
      <c r="AB45" s="51">
        <f t="shared" si="20"/>
        <v>0</v>
      </c>
      <c r="AD45" s="357">
        <f>+E45*④係数!O229</f>
        <v>0</v>
      </c>
      <c r="AE45" s="385">
        <f>+E45*④係数!P229</f>
        <v>0</v>
      </c>
      <c r="AF45" s="362">
        <f>+L45*④係数!O229</f>
        <v>0</v>
      </c>
      <c r="AG45" s="381">
        <f>+L45*④係数!P229</f>
        <v>0</v>
      </c>
      <c r="AH45" s="357">
        <f>+W45*④係数!O229</f>
        <v>0</v>
      </c>
      <c r="AI45" s="376">
        <f>+W45*④係数!P229</f>
        <v>0</v>
      </c>
      <c r="AJ45" s="367">
        <f t="shared" si="13"/>
        <v>0</v>
      </c>
      <c r="AK45" s="371">
        <f t="shared" si="13"/>
        <v>0</v>
      </c>
    </row>
    <row r="46" spans="2:37">
      <c r="B46" s="4" t="s">
        <v>89</v>
      </c>
      <c r="C46" s="219" t="s">
        <v>546</v>
      </c>
      <c r="D46" s="40">
        <f>+①入力・結果!E52</f>
        <v>0</v>
      </c>
      <c r="E46" s="196">
        <f t="shared" si="5"/>
        <v>0</v>
      </c>
      <c r="F46" s="401">
        <v>0.59679715717795068</v>
      </c>
      <c r="G46" s="39">
        <f t="shared" si="6"/>
        <v>0</v>
      </c>
      <c r="H46" s="401">
        <v>0.51812503282199107</v>
      </c>
      <c r="I46" s="51">
        <f t="shared" si="7"/>
        <v>0</v>
      </c>
      <c r="J46" s="409"/>
      <c r="K46" s="41">
        <v>0</v>
      </c>
      <c r="L46" s="203">
        <f t="shared" ref="L46:L51" si="21">+K46-E46</f>
        <v>0</v>
      </c>
      <c r="M46" s="39">
        <f t="shared" ref="M46:M51" si="22">+L46*F46</f>
        <v>0</v>
      </c>
      <c r="N46" s="51">
        <f t="shared" ref="N46:N51" si="23">+L46*H46</f>
        <v>0</v>
      </c>
      <c r="O46" s="40">
        <f t="shared" si="10"/>
        <v>0</v>
      </c>
      <c r="P46" s="697"/>
      <c r="Q46" s="700"/>
      <c r="R46" s="409">
        <f>+④係数!BH55</f>
        <v>5.4603302261206625E-2</v>
      </c>
      <c r="S46" s="37">
        <f t="shared" si="11"/>
        <v>0</v>
      </c>
      <c r="T46" s="394">
        <f>+④係数!BF55</f>
        <v>0.95304541648719843</v>
      </c>
      <c r="U46" s="293">
        <f t="shared" si="15"/>
        <v>0</v>
      </c>
      <c r="V46" s="394"/>
      <c r="W46" s="196">
        <v>0</v>
      </c>
      <c r="X46" s="38">
        <f t="shared" ref="X46:X51" si="24">+W46*F46</f>
        <v>0</v>
      </c>
      <c r="Y46" s="53">
        <f t="shared" ref="Y46:Y51" si="25">+W46*H46</f>
        <v>0</v>
      </c>
      <c r="Z46" s="203">
        <f t="shared" ref="Z46:Z51" si="26">+E46+L46+W46</f>
        <v>0</v>
      </c>
      <c r="AA46" s="39">
        <f t="shared" ref="AA46:AA51" si="27">+G46+M46+X46</f>
        <v>0</v>
      </c>
      <c r="AB46" s="51">
        <f t="shared" ref="AB46:AB51" si="28">+I46+N46+Y46</f>
        <v>0</v>
      </c>
      <c r="AD46" s="357">
        <f>+E46*④係数!O230</f>
        <v>0</v>
      </c>
      <c r="AE46" s="385">
        <f>+E46*④係数!P230</f>
        <v>0</v>
      </c>
      <c r="AF46" s="362">
        <f>+L46*④係数!O230</f>
        <v>0</v>
      </c>
      <c r="AG46" s="381">
        <f>+L46*④係数!P230</f>
        <v>0</v>
      </c>
      <c r="AH46" s="357">
        <f>+W46*④係数!O230</f>
        <v>0</v>
      </c>
      <c r="AI46" s="376">
        <f>+W46*④係数!P230</f>
        <v>0</v>
      </c>
      <c r="AJ46" s="367">
        <f t="shared" ref="AJ46:AJ51" si="29">+AD46+AF46+AH46</f>
        <v>0</v>
      </c>
      <c r="AK46" s="371">
        <f t="shared" ref="AK46:AK51" si="30">+AE46+AG46+AI46</f>
        <v>0</v>
      </c>
    </row>
    <row r="47" spans="2:37">
      <c r="B47" s="4" t="s">
        <v>90</v>
      </c>
      <c r="C47" s="219" t="s">
        <v>930</v>
      </c>
      <c r="D47" s="40">
        <f>+①入力・結果!E53</f>
        <v>0</v>
      </c>
      <c r="E47" s="196">
        <f t="shared" si="5"/>
        <v>0</v>
      </c>
      <c r="F47" s="401">
        <v>0.86027916551602945</v>
      </c>
      <c r="G47" s="39">
        <f>+E47*F47</f>
        <v>0</v>
      </c>
      <c r="H47" s="401">
        <v>0.76056284989832545</v>
      </c>
      <c r="I47" s="51">
        <f t="shared" si="7"/>
        <v>0</v>
      </c>
      <c r="J47" s="409"/>
      <c r="K47" s="41">
        <v>0</v>
      </c>
      <c r="L47" s="203">
        <f t="shared" si="21"/>
        <v>0</v>
      </c>
      <c r="M47" s="39">
        <f t="shared" si="22"/>
        <v>0</v>
      </c>
      <c r="N47" s="51">
        <f t="shared" si="23"/>
        <v>0</v>
      </c>
      <c r="O47" s="40">
        <f t="shared" si="10"/>
        <v>0</v>
      </c>
      <c r="P47" s="697"/>
      <c r="Q47" s="700"/>
      <c r="R47" s="409">
        <f>+④係数!BH56</f>
        <v>1.2510154200010847E-2</v>
      </c>
      <c r="S47" s="37">
        <f t="shared" si="11"/>
        <v>0</v>
      </c>
      <c r="T47" s="394">
        <f>+④係数!BF56</f>
        <v>0.98049729179541245</v>
      </c>
      <c r="U47" s="293">
        <f t="shared" si="15"/>
        <v>0</v>
      </c>
      <c r="V47" s="394"/>
      <c r="W47" s="196">
        <v>0</v>
      </c>
      <c r="X47" s="38">
        <f t="shared" si="24"/>
        <v>0</v>
      </c>
      <c r="Y47" s="53">
        <f t="shared" si="25"/>
        <v>0</v>
      </c>
      <c r="Z47" s="203">
        <f t="shared" si="26"/>
        <v>0</v>
      </c>
      <c r="AA47" s="39">
        <f t="shared" si="27"/>
        <v>0</v>
      </c>
      <c r="AB47" s="51">
        <f t="shared" si="28"/>
        <v>0</v>
      </c>
      <c r="AD47" s="357">
        <f>+E47*④係数!O231</f>
        <v>0</v>
      </c>
      <c r="AE47" s="385">
        <f>+E47*④係数!P231</f>
        <v>0</v>
      </c>
      <c r="AF47" s="362">
        <f>+L47*④係数!O231</f>
        <v>0</v>
      </c>
      <c r="AG47" s="381">
        <f>+L47*④係数!P231</f>
        <v>0</v>
      </c>
      <c r="AH47" s="357">
        <f>+W47*④係数!O231</f>
        <v>0</v>
      </c>
      <c r="AI47" s="376">
        <f>+W47*④係数!P231</f>
        <v>0</v>
      </c>
      <c r="AJ47" s="367">
        <f t="shared" si="29"/>
        <v>0</v>
      </c>
      <c r="AK47" s="371">
        <f t="shared" si="30"/>
        <v>0</v>
      </c>
    </row>
    <row r="48" spans="2:37">
      <c r="B48" s="4" t="s">
        <v>385</v>
      </c>
      <c r="C48" s="219" t="s">
        <v>547</v>
      </c>
      <c r="D48" s="40">
        <f>+①入力・結果!E54</f>
        <v>0</v>
      </c>
      <c r="E48" s="196">
        <f t="shared" si="5"/>
        <v>0</v>
      </c>
      <c r="F48" s="401">
        <v>0.67394186662158129</v>
      </c>
      <c r="G48" s="39">
        <f t="shared" si="6"/>
        <v>0</v>
      </c>
      <c r="H48" s="401">
        <v>0.46307823046018182</v>
      </c>
      <c r="I48" s="51">
        <f t="shared" si="7"/>
        <v>0</v>
      </c>
      <c r="J48" s="409"/>
      <c r="K48" s="41">
        <v>0</v>
      </c>
      <c r="L48" s="203">
        <f t="shared" si="21"/>
        <v>0</v>
      </c>
      <c r="M48" s="39">
        <f t="shared" si="22"/>
        <v>0</v>
      </c>
      <c r="N48" s="51">
        <f t="shared" si="23"/>
        <v>0</v>
      </c>
      <c r="O48" s="40">
        <f t="shared" si="10"/>
        <v>0</v>
      </c>
      <c r="P48" s="697"/>
      <c r="Q48" s="700"/>
      <c r="R48" s="409">
        <f>+④係数!BH57</f>
        <v>1.1774227524197035E-2</v>
      </c>
      <c r="S48" s="37">
        <f t="shared" si="11"/>
        <v>0</v>
      </c>
      <c r="T48" s="394">
        <f>+④係数!BF57</f>
        <v>0.50031107187132606</v>
      </c>
      <c r="U48" s="293">
        <f t="shared" si="15"/>
        <v>0</v>
      </c>
      <c r="V48" s="394"/>
      <c r="W48" s="196">
        <v>0</v>
      </c>
      <c r="X48" s="38">
        <f t="shared" si="24"/>
        <v>0</v>
      </c>
      <c r="Y48" s="53">
        <f t="shared" si="25"/>
        <v>0</v>
      </c>
      <c r="Z48" s="203">
        <f t="shared" si="26"/>
        <v>0</v>
      </c>
      <c r="AA48" s="39">
        <f t="shared" si="27"/>
        <v>0</v>
      </c>
      <c r="AB48" s="51">
        <f t="shared" si="28"/>
        <v>0</v>
      </c>
      <c r="AD48" s="357">
        <f>+E48*④係数!O232</f>
        <v>0</v>
      </c>
      <c r="AE48" s="385">
        <f>+E48*④係数!P232</f>
        <v>0</v>
      </c>
      <c r="AF48" s="362">
        <f>+L48*④係数!O232</f>
        <v>0</v>
      </c>
      <c r="AG48" s="381">
        <f>+L48*④係数!P232</f>
        <v>0</v>
      </c>
      <c r="AH48" s="357">
        <f>+W48*④係数!O232</f>
        <v>0</v>
      </c>
      <c r="AI48" s="376">
        <f>+W48*④係数!P232</f>
        <v>0</v>
      </c>
      <c r="AJ48" s="367">
        <f t="shared" si="29"/>
        <v>0</v>
      </c>
      <c r="AK48" s="371">
        <f t="shared" si="30"/>
        <v>0</v>
      </c>
    </row>
    <row r="49" spans="2:37">
      <c r="B49" s="4" t="s">
        <v>386</v>
      </c>
      <c r="C49" s="219" t="s">
        <v>548</v>
      </c>
      <c r="D49" s="40">
        <f>+①入力・結果!E55</f>
        <v>0</v>
      </c>
      <c r="E49" s="196">
        <f t="shared" si="5"/>
        <v>0</v>
      </c>
      <c r="F49" s="401">
        <v>0.62445970717927368</v>
      </c>
      <c r="G49" s="39">
        <f t="shared" si="6"/>
        <v>0</v>
      </c>
      <c r="H49" s="401">
        <v>0.27487308704190905</v>
      </c>
      <c r="I49" s="51">
        <f t="shared" si="7"/>
        <v>0</v>
      </c>
      <c r="J49" s="409"/>
      <c r="K49" s="41">
        <v>0</v>
      </c>
      <c r="L49" s="203">
        <f t="shared" si="21"/>
        <v>0</v>
      </c>
      <c r="M49" s="39">
        <f t="shared" si="22"/>
        <v>0</v>
      </c>
      <c r="N49" s="51">
        <f t="shared" si="23"/>
        <v>0</v>
      </c>
      <c r="O49" s="40">
        <f t="shared" si="10"/>
        <v>0</v>
      </c>
      <c r="P49" s="697"/>
      <c r="Q49" s="700"/>
      <c r="R49" s="409">
        <f>+④係数!BH58</f>
        <v>9.6722219741832371E-2</v>
      </c>
      <c r="S49" s="37">
        <f t="shared" si="11"/>
        <v>0</v>
      </c>
      <c r="T49" s="394">
        <f>+④係数!BF58</f>
        <v>0.79041523765790844</v>
      </c>
      <c r="U49" s="293">
        <f t="shared" si="15"/>
        <v>0</v>
      </c>
      <c r="V49" s="394"/>
      <c r="W49" s="196">
        <v>0</v>
      </c>
      <c r="X49" s="38">
        <f t="shared" si="24"/>
        <v>0</v>
      </c>
      <c r="Y49" s="53">
        <f t="shared" si="25"/>
        <v>0</v>
      </c>
      <c r="Z49" s="203">
        <f t="shared" si="26"/>
        <v>0</v>
      </c>
      <c r="AA49" s="39">
        <f t="shared" si="27"/>
        <v>0</v>
      </c>
      <c r="AB49" s="51">
        <f t="shared" si="28"/>
        <v>0</v>
      </c>
      <c r="AD49" s="357">
        <f>+E49*④係数!O233</f>
        <v>0</v>
      </c>
      <c r="AE49" s="385">
        <f>+E49*④係数!P233</f>
        <v>0</v>
      </c>
      <c r="AF49" s="362">
        <f>+L49*④係数!O233</f>
        <v>0</v>
      </c>
      <c r="AG49" s="381">
        <f>+L49*④係数!P233</f>
        <v>0</v>
      </c>
      <c r="AH49" s="357">
        <f>+W49*④係数!O233</f>
        <v>0</v>
      </c>
      <c r="AI49" s="376">
        <f>+W49*④係数!P233</f>
        <v>0</v>
      </c>
      <c r="AJ49" s="367">
        <f t="shared" si="29"/>
        <v>0</v>
      </c>
      <c r="AK49" s="371">
        <f t="shared" si="30"/>
        <v>0</v>
      </c>
    </row>
    <row r="50" spans="2:37">
      <c r="B50" s="4" t="s">
        <v>387</v>
      </c>
      <c r="C50" s="219" t="s">
        <v>43</v>
      </c>
      <c r="D50" s="40">
        <f>+①入力・結果!E56</f>
        <v>0</v>
      </c>
      <c r="E50" s="196">
        <f t="shared" si="5"/>
        <v>0</v>
      </c>
      <c r="F50" s="401">
        <v>0</v>
      </c>
      <c r="G50" s="39">
        <f t="shared" si="6"/>
        <v>0</v>
      </c>
      <c r="H50" s="401">
        <v>0</v>
      </c>
      <c r="I50" s="51">
        <f>+E50*H50</f>
        <v>0</v>
      </c>
      <c r="J50" s="409"/>
      <c r="K50" s="41">
        <v>0</v>
      </c>
      <c r="L50" s="203">
        <f t="shared" si="21"/>
        <v>0</v>
      </c>
      <c r="M50" s="39">
        <f t="shared" si="22"/>
        <v>0</v>
      </c>
      <c r="N50" s="51">
        <f t="shared" si="23"/>
        <v>0</v>
      </c>
      <c r="O50" s="40">
        <f t="shared" si="10"/>
        <v>0</v>
      </c>
      <c r="P50" s="697"/>
      <c r="Q50" s="700"/>
      <c r="R50" s="409">
        <f>+④係数!BH59</f>
        <v>0</v>
      </c>
      <c r="S50" s="37">
        <f t="shared" si="11"/>
        <v>0</v>
      </c>
      <c r="T50" s="394">
        <f>+④係数!BF59</f>
        <v>1</v>
      </c>
      <c r="U50" s="293">
        <f t="shared" si="15"/>
        <v>0</v>
      </c>
      <c r="V50" s="394"/>
      <c r="W50" s="196">
        <v>0</v>
      </c>
      <c r="X50" s="38">
        <f t="shared" si="24"/>
        <v>0</v>
      </c>
      <c r="Y50" s="53">
        <f t="shared" si="25"/>
        <v>0</v>
      </c>
      <c r="Z50" s="203">
        <f t="shared" si="26"/>
        <v>0</v>
      </c>
      <c r="AA50" s="39">
        <f t="shared" si="27"/>
        <v>0</v>
      </c>
      <c r="AB50" s="51">
        <f t="shared" si="28"/>
        <v>0</v>
      </c>
      <c r="AD50" s="357">
        <f>+E50*④係数!O234</f>
        <v>0</v>
      </c>
      <c r="AE50" s="385">
        <f>+E50*④係数!P234</f>
        <v>0</v>
      </c>
      <c r="AF50" s="362">
        <f>+L50*④係数!O234</f>
        <v>0</v>
      </c>
      <c r="AG50" s="381">
        <f>+L50*④係数!P234</f>
        <v>0</v>
      </c>
      <c r="AH50" s="357">
        <f>+W50*④係数!O234</f>
        <v>0</v>
      </c>
      <c r="AI50" s="376">
        <f>+W50*④係数!P234</f>
        <v>0</v>
      </c>
      <c r="AJ50" s="367">
        <f t="shared" si="29"/>
        <v>0</v>
      </c>
      <c r="AK50" s="371">
        <f t="shared" si="30"/>
        <v>0</v>
      </c>
    </row>
    <row r="51" spans="2:37" ht="11.5" thickBot="1">
      <c r="B51" s="4" t="s">
        <v>388</v>
      </c>
      <c r="C51" s="222" t="s">
        <v>44</v>
      </c>
      <c r="D51" s="40">
        <f>+①入力・結果!E57</f>
        <v>0</v>
      </c>
      <c r="E51" s="196">
        <f t="shared" si="5"/>
        <v>0</v>
      </c>
      <c r="F51" s="401">
        <v>0.67620561738208795</v>
      </c>
      <c r="G51" s="39">
        <f t="shared" si="6"/>
        <v>0</v>
      </c>
      <c r="H51" s="401">
        <v>7.2425366543013604E-3</v>
      </c>
      <c r="I51" s="51">
        <f>+E51*H51</f>
        <v>0</v>
      </c>
      <c r="J51" s="409"/>
      <c r="K51" s="41">
        <v>0</v>
      </c>
      <c r="L51" s="203">
        <f t="shared" si="21"/>
        <v>0</v>
      </c>
      <c r="M51" s="39">
        <f t="shared" si="22"/>
        <v>0</v>
      </c>
      <c r="N51" s="51">
        <f t="shared" si="23"/>
        <v>0</v>
      </c>
      <c r="O51" s="40">
        <f t="shared" si="10"/>
        <v>0</v>
      </c>
      <c r="P51" s="698"/>
      <c r="Q51" s="701"/>
      <c r="R51" s="409">
        <f>+④係数!BH60</f>
        <v>5.992888239526154E-6</v>
      </c>
      <c r="S51" s="37">
        <f t="shared" si="11"/>
        <v>0</v>
      </c>
      <c r="T51" s="394">
        <f>+④係数!BF60</f>
        <v>0.48485959664189904</v>
      </c>
      <c r="U51" s="293">
        <f t="shared" si="15"/>
        <v>0</v>
      </c>
      <c r="V51" s="394"/>
      <c r="W51" s="196">
        <v>0</v>
      </c>
      <c r="X51" s="38">
        <f t="shared" si="24"/>
        <v>0</v>
      </c>
      <c r="Y51" s="53">
        <f t="shared" si="25"/>
        <v>0</v>
      </c>
      <c r="Z51" s="203">
        <f t="shared" si="26"/>
        <v>0</v>
      </c>
      <c r="AA51" s="39">
        <f t="shared" si="27"/>
        <v>0</v>
      </c>
      <c r="AB51" s="51">
        <f t="shared" si="28"/>
        <v>0</v>
      </c>
      <c r="AD51" s="357">
        <f>+E51*④係数!O235</f>
        <v>0</v>
      </c>
      <c r="AE51" s="385">
        <f>+E51*④係数!P235</f>
        <v>0</v>
      </c>
      <c r="AF51" s="362">
        <f>+L51*④係数!O235</f>
        <v>0</v>
      </c>
      <c r="AG51" s="381">
        <f>+L51*④係数!P235</f>
        <v>0</v>
      </c>
      <c r="AH51" s="357">
        <f>+W51*④係数!O235</f>
        <v>0</v>
      </c>
      <c r="AI51" s="376">
        <f>+W51*④係数!P235</f>
        <v>0</v>
      </c>
      <c r="AJ51" s="367">
        <f t="shared" si="29"/>
        <v>0</v>
      </c>
      <c r="AK51" s="371">
        <f t="shared" si="30"/>
        <v>0</v>
      </c>
    </row>
    <row r="52" spans="2:37" ht="11.5" thickBot="1">
      <c r="B52" s="22"/>
      <c r="C52" s="11" t="s">
        <v>326</v>
      </c>
      <c r="D52" s="68">
        <f>+①入力・結果!E58</f>
        <v>0</v>
      </c>
      <c r="E52" s="199">
        <f>SUM(E15:E51)</f>
        <v>0</v>
      </c>
      <c r="F52" s="404"/>
      <c r="G52" s="69">
        <f>SUM(G15:G51)</f>
        <v>0</v>
      </c>
      <c r="H52" s="404"/>
      <c r="I52" s="70">
        <f>SUM(I15:I51)</f>
        <v>0</v>
      </c>
      <c r="J52" s="412"/>
      <c r="K52" s="71">
        <f>SUM(K15:K51)</f>
        <v>0</v>
      </c>
      <c r="L52" s="206">
        <f>SUM(L15:L51)</f>
        <v>0</v>
      </c>
      <c r="M52" s="69">
        <f>SUM(M15:M51)</f>
        <v>0</v>
      </c>
      <c r="N52" s="70">
        <f>SUM(N15:N51)</f>
        <v>0</v>
      </c>
      <c r="O52" s="68">
        <f>SUM(O15:O51)</f>
        <v>0</v>
      </c>
      <c r="P52" s="404"/>
      <c r="Q52" s="71">
        <f>SUM(Q15)</f>
        <v>0</v>
      </c>
      <c r="R52" s="419">
        <f>SUM(R15:R51)</f>
        <v>0.99999999999999989</v>
      </c>
      <c r="S52" s="72">
        <f>SUM(S15:S51)</f>
        <v>0</v>
      </c>
      <c r="T52" s="397"/>
      <c r="U52" s="478">
        <f>SUM(U15:U51)</f>
        <v>0</v>
      </c>
      <c r="V52" s="528"/>
      <c r="W52" s="199">
        <f t="shared" ref="W52:Z52" si="31">SUM(W15:W51)</f>
        <v>0</v>
      </c>
      <c r="X52" s="73">
        <f t="shared" si="31"/>
        <v>0</v>
      </c>
      <c r="Y52" s="74">
        <f t="shared" si="31"/>
        <v>0</v>
      </c>
      <c r="Z52" s="206">
        <f t="shared" si="31"/>
        <v>0</v>
      </c>
      <c r="AA52" s="69">
        <f>SUM(AA15:AA51)</f>
        <v>0</v>
      </c>
      <c r="AB52" s="70">
        <f>SUM(AB15:AB51)</f>
        <v>0</v>
      </c>
      <c r="AD52" s="360">
        <f>SUM(AD15:AD51)</f>
        <v>0</v>
      </c>
      <c r="AE52" s="388">
        <f>SUM(AE15:AE51)</f>
        <v>0</v>
      </c>
      <c r="AF52" s="365">
        <f t="shared" ref="AF52:AK52" si="32">SUM(AF15:AF51)</f>
        <v>0</v>
      </c>
      <c r="AG52" s="374">
        <f>SUM(AG15:AG51)</f>
        <v>0</v>
      </c>
      <c r="AH52" s="360">
        <f>SUM(AH15:AH51)</f>
        <v>0</v>
      </c>
      <c r="AI52" s="379">
        <f>SUM(AI15:AI51)</f>
        <v>0</v>
      </c>
      <c r="AJ52" s="370">
        <f>SUM(AJ15:AJ51)</f>
        <v>0</v>
      </c>
      <c r="AK52" s="374">
        <f t="shared" si="32"/>
        <v>0</v>
      </c>
    </row>
    <row r="53" spans="2:37">
      <c r="V53" s="480"/>
    </row>
    <row r="54" spans="2:37">
      <c r="V54" s="483"/>
    </row>
    <row r="55" spans="2:37">
      <c r="V55" s="483"/>
    </row>
  </sheetData>
  <sheetProtection sheet="1" objects="1" scenarios="1" selectLockedCells="1" selectUnlockedCells="1"/>
  <mergeCells count="52">
    <mergeCell ref="X4:AB4"/>
    <mergeCell ref="AH11:AH14"/>
    <mergeCell ref="AI11:AI14"/>
    <mergeCell ref="AD4:AK4"/>
    <mergeCell ref="AD5:AE5"/>
    <mergeCell ref="AF5:AG5"/>
    <mergeCell ref="AH5:AI5"/>
    <mergeCell ref="Y6:Y8"/>
    <mergeCell ref="X6:X8"/>
    <mergeCell ref="W6:W8"/>
    <mergeCell ref="AJ5:AK5"/>
    <mergeCell ref="AJ11:AJ14"/>
    <mergeCell ref="AK11:AK14"/>
    <mergeCell ref="AG11:AG14"/>
    <mergeCell ref="AE11:AE14"/>
    <mergeCell ref="AF11:AF14"/>
    <mergeCell ref="W5:Y5"/>
    <mergeCell ref="Z5:AB5"/>
    <mergeCell ref="AB6:AB8"/>
    <mergeCell ref="Z6:Z8"/>
    <mergeCell ref="AD11:AD14"/>
    <mergeCell ref="AA6:AA8"/>
    <mergeCell ref="I6:I8"/>
    <mergeCell ref="J12:J14"/>
    <mergeCell ref="J6:J8"/>
    <mergeCell ref="K6:K8"/>
    <mergeCell ref="V6:V8"/>
    <mergeCell ref="U6:U8"/>
    <mergeCell ref="P10:P14"/>
    <mergeCell ref="R6:R8"/>
    <mergeCell ref="S6:S8"/>
    <mergeCell ref="N6:N8"/>
    <mergeCell ref="O6:O8"/>
    <mergeCell ref="V12:V14"/>
    <mergeCell ref="P6:P8"/>
    <mergeCell ref="Q6:Q8"/>
    <mergeCell ref="V15:V16"/>
    <mergeCell ref="J15:J16"/>
    <mergeCell ref="P15:P51"/>
    <mergeCell ref="Q15:Q51"/>
    <mergeCell ref="B2:C3"/>
    <mergeCell ref="B5:C14"/>
    <mergeCell ref="E5:I5"/>
    <mergeCell ref="L5:N5"/>
    <mergeCell ref="M6:M8"/>
    <mergeCell ref="F7:F8"/>
    <mergeCell ref="H7:H8"/>
    <mergeCell ref="D11:D14"/>
    <mergeCell ref="L6:L8"/>
    <mergeCell ref="D6:D8"/>
    <mergeCell ref="E6:E8"/>
    <mergeCell ref="G6:G8"/>
  </mergeCells>
  <phoneticPr fontId="2"/>
  <pageMargins left="0.55118110236220474" right="0.19685039370078741" top="0.74803149606299213" bottom="0.74803149606299213" header="0.31496062992125984" footer="0.31496062992125984"/>
  <pageSetup paperSize="9" scale="67" fitToWidth="4" orientation="landscape" r:id="rId1"/>
  <headerFooter alignWithMargins="0">
    <oddHeader>&amp;L&amp;"ＭＳ ゴシック,標準"&amp;F&amp;C&amp;"ＭＳ ゴシック,標準"&amp;A&amp;R&amp;"ＭＳ ゴシック,標準"&amp;D_&amp;T</oddHeader>
  </headerFooter>
  <ignoredErrors>
    <ignoredError sqref="AD9:AK9"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BH287"/>
  <sheetViews>
    <sheetView showGridLines="0" zoomScaleNormal="100" workbookViewId="0"/>
  </sheetViews>
  <sheetFormatPr defaultColWidth="9.33203125" defaultRowHeight="11"/>
  <cols>
    <col min="1" max="1" width="1.77734375" style="13" customWidth="1"/>
    <col min="2" max="2" width="3.77734375" style="12" customWidth="1"/>
    <col min="3" max="3" width="28.77734375" style="12" customWidth="1"/>
    <col min="4" max="40" width="12.77734375" style="13" customWidth="1"/>
    <col min="41" max="41" width="14" style="13" customWidth="1"/>
    <col min="42" max="55" width="14.44140625" style="13" customWidth="1"/>
    <col min="56" max="56" width="2.77734375" style="13" customWidth="1"/>
    <col min="57" max="57" width="17.109375" style="13" customWidth="1"/>
    <col min="58" max="58" width="14" style="13" customWidth="1"/>
    <col min="59" max="59" width="3.33203125" style="13" customWidth="1"/>
    <col min="60" max="60" width="20.77734375" style="13" customWidth="1"/>
    <col min="61" max="16384" width="9.33203125" style="13"/>
  </cols>
  <sheetData>
    <row r="1" spans="2:60" s="42" customFormat="1" ht="13">
      <c r="B1" s="43"/>
      <c r="C1" s="43"/>
    </row>
    <row r="2" spans="2:60" s="42" customFormat="1" ht="13">
      <c r="B2" s="801" t="s">
        <v>374</v>
      </c>
      <c r="C2" s="801"/>
    </row>
    <row r="3" spans="2:60" s="42" customFormat="1" ht="13">
      <c r="B3" s="801"/>
      <c r="C3" s="801"/>
      <c r="BE3" s="45"/>
      <c r="BF3" s="45"/>
      <c r="BG3" s="45"/>
      <c r="BH3" s="45"/>
    </row>
    <row r="4" spans="2:60" s="42" customFormat="1" ht="12.75" customHeight="1">
      <c r="B4" s="188"/>
      <c r="C4" s="188"/>
      <c r="BE4" s="45"/>
      <c r="BF4" s="45"/>
      <c r="BG4" s="45"/>
      <c r="BH4" s="45"/>
    </row>
    <row r="5" spans="2:60" s="42" customFormat="1" ht="13">
      <c r="B5" s="427" t="s">
        <v>348</v>
      </c>
      <c r="C5" s="428"/>
      <c r="D5" s="428"/>
      <c r="E5" s="428"/>
      <c r="F5" s="428"/>
    </row>
    <row r="6" spans="2:60" s="42" customFormat="1" ht="13">
      <c r="B6" s="429"/>
      <c r="C6" s="430"/>
      <c r="D6" s="430"/>
      <c r="E6" s="430"/>
      <c r="F6" s="429"/>
    </row>
    <row r="7" spans="2:60" s="42" customFormat="1" ht="13">
      <c r="B7" s="429"/>
      <c r="C7" s="804" t="s">
        <v>346</v>
      </c>
      <c r="D7" s="804"/>
      <c r="E7" s="430"/>
      <c r="F7" s="429"/>
    </row>
    <row r="8" spans="2:60" s="42" customFormat="1" ht="13">
      <c r="B8" s="429"/>
      <c r="C8" s="804" t="s">
        <v>351</v>
      </c>
      <c r="D8" s="804"/>
      <c r="E8" s="430"/>
      <c r="F8" s="429"/>
    </row>
    <row r="9" spans="2:60" s="42" customFormat="1" ht="13">
      <c r="B9" s="431"/>
      <c r="C9" s="804" t="s">
        <v>349</v>
      </c>
      <c r="D9" s="804"/>
      <c r="E9" s="432"/>
      <c r="F9" s="428"/>
      <c r="BE9" s="55"/>
      <c r="BF9" s="55"/>
      <c r="BG9" s="55"/>
      <c r="BH9" s="55"/>
    </row>
    <row r="10" spans="2:60" s="42" customFormat="1" ht="13">
      <c r="B10" s="431"/>
      <c r="C10" s="804" t="s">
        <v>352</v>
      </c>
      <c r="D10" s="804"/>
      <c r="E10" s="432"/>
      <c r="F10" s="428"/>
    </row>
    <row r="11" spans="2:60" s="42" customFormat="1" ht="13">
      <c r="B11" s="431"/>
      <c r="C11" s="804" t="s">
        <v>517</v>
      </c>
      <c r="D11" s="804"/>
      <c r="E11" s="432"/>
      <c r="F11" s="428"/>
      <c r="H11" s="44"/>
    </row>
    <row r="12" spans="2:60" s="42" customFormat="1" ht="13">
      <c r="B12" s="431"/>
      <c r="C12" s="804" t="s">
        <v>404</v>
      </c>
      <c r="D12" s="804"/>
      <c r="E12" s="579"/>
      <c r="F12" s="428"/>
      <c r="H12" s="44"/>
      <c r="BF12" s="794" t="s">
        <v>353</v>
      </c>
      <c r="BG12" s="794"/>
      <c r="BH12" s="794"/>
    </row>
    <row r="13" spans="2:60" s="42" customFormat="1" ht="13">
      <c r="B13" s="431"/>
      <c r="C13" s="804" t="s">
        <v>347</v>
      </c>
      <c r="D13" s="804"/>
      <c r="E13" s="432"/>
      <c r="F13" s="428"/>
      <c r="H13" s="44"/>
      <c r="BE13" s="56"/>
    </row>
    <row r="14" spans="2:60" s="42" customFormat="1" ht="13">
      <c r="B14" s="431"/>
      <c r="C14" s="579" t="s">
        <v>430</v>
      </c>
      <c r="D14" s="433"/>
      <c r="E14" s="428"/>
      <c r="F14" s="428"/>
      <c r="H14" s="44"/>
    </row>
    <row r="15" spans="2:60" s="42" customFormat="1" ht="13">
      <c r="B15" s="431"/>
      <c r="C15" s="579" t="s">
        <v>431</v>
      </c>
      <c r="D15" s="428"/>
      <c r="E15" s="428"/>
      <c r="F15" s="428"/>
      <c r="H15" s="44"/>
    </row>
    <row r="16" spans="2:60" s="42" customFormat="1" ht="13">
      <c r="B16" s="431"/>
      <c r="C16" s="804" t="s">
        <v>522</v>
      </c>
      <c r="D16" s="804"/>
      <c r="E16" s="863"/>
      <c r="F16" s="428"/>
      <c r="H16" s="44"/>
    </row>
    <row r="17" spans="2:60" ht="13">
      <c r="B17" s="35" t="s">
        <v>395</v>
      </c>
    </row>
    <row r="18" spans="2:60" ht="11.5" thickBot="1">
      <c r="AB18" s="14"/>
      <c r="BB18" s="839" t="s">
        <v>362</v>
      </c>
      <c r="BC18" s="839"/>
    </row>
    <row r="19" spans="2:60" s="12" customFormat="1" ht="13" customHeight="1">
      <c r="B19" s="843"/>
      <c r="C19" s="844"/>
      <c r="D19" s="225" t="s">
        <v>0</v>
      </c>
      <c r="E19" s="226" t="s">
        <v>1</v>
      </c>
      <c r="F19" s="226" t="s">
        <v>3</v>
      </c>
      <c r="G19" s="226" t="s">
        <v>5</v>
      </c>
      <c r="H19" s="226" t="s">
        <v>7</v>
      </c>
      <c r="I19" s="227" t="s">
        <v>8</v>
      </c>
      <c r="J19" s="226" t="s">
        <v>10</v>
      </c>
      <c r="K19" s="226" t="s">
        <v>11</v>
      </c>
      <c r="L19" s="226" t="s">
        <v>12</v>
      </c>
      <c r="M19" s="228" t="s">
        <v>14</v>
      </c>
      <c r="N19" s="226" t="s">
        <v>16</v>
      </c>
      <c r="O19" s="226" t="s">
        <v>18</v>
      </c>
      <c r="P19" s="226" t="s">
        <v>19</v>
      </c>
      <c r="Q19" s="226" t="s">
        <v>20</v>
      </c>
      <c r="R19" s="226" t="s">
        <v>21</v>
      </c>
      <c r="S19" s="227" t="s">
        <v>22</v>
      </c>
      <c r="T19" s="226" t="s">
        <v>24</v>
      </c>
      <c r="U19" s="226" t="s">
        <v>26</v>
      </c>
      <c r="V19" s="226" t="s">
        <v>27</v>
      </c>
      <c r="W19" s="228" t="s">
        <v>28</v>
      </c>
      <c r="X19" s="226" t="s">
        <v>30</v>
      </c>
      <c r="Y19" s="226" t="s">
        <v>31</v>
      </c>
      <c r="Z19" s="226" t="s">
        <v>33</v>
      </c>
      <c r="AA19" s="226" t="s">
        <v>34</v>
      </c>
      <c r="AB19" s="226" t="s">
        <v>35</v>
      </c>
      <c r="AC19" s="227" t="s">
        <v>37</v>
      </c>
      <c r="AD19" s="226" t="s">
        <v>38</v>
      </c>
      <c r="AE19" s="226" t="s">
        <v>39</v>
      </c>
      <c r="AF19" s="226" t="s">
        <v>40</v>
      </c>
      <c r="AG19" s="228" t="s">
        <v>41</v>
      </c>
      <c r="AH19" s="226" t="s">
        <v>42</v>
      </c>
      <c r="AI19" s="226" t="s">
        <v>89</v>
      </c>
      <c r="AJ19" s="226" t="s">
        <v>90</v>
      </c>
      <c r="AK19" s="226" t="s">
        <v>385</v>
      </c>
      <c r="AL19" s="228" t="s">
        <v>386</v>
      </c>
      <c r="AM19" s="226" t="s">
        <v>387</v>
      </c>
      <c r="AN19" s="538" t="s">
        <v>388</v>
      </c>
      <c r="AO19" s="226" t="s">
        <v>389</v>
      </c>
      <c r="AP19" s="539" t="s">
        <v>390</v>
      </c>
      <c r="AQ19" s="540" t="s">
        <v>391</v>
      </c>
      <c r="AR19" s="226" t="s">
        <v>392</v>
      </c>
      <c r="AS19" s="226" t="s">
        <v>393</v>
      </c>
      <c r="AT19" s="226" t="s">
        <v>394</v>
      </c>
      <c r="AU19" s="228" t="s">
        <v>527</v>
      </c>
      <c r="AV19" s="580" t="s">
        <v>528</v>
      </c>
      <c r="AW19" s="580" t="s">
        <v>529</v>
      </c>
      <c r="AX19" s="580" t="s">
        <v>530</v>
      </c>
      <c r="AY19" s="580" t="s">
        <v>531</v>
      </c>
      <c r="AZ19" s="580" t="s">
        <v>532</v>
      </c>
      <c r="BA19" s="580" t="s">
        <v>533</v>
      </c>
      <c r="BB19" s="581" t="s">
        <v>534</v>
      </c>
      <c r="BC19" s="582" t="s">
        <v>535</v>
      </c>
      <c r="BD19" s="36"/>
      <c r="BE19" s="864" t="s">
        <v>366</v>
      </c>
      <c r="BF19" s="465"/>
      <c r="BH19" s="465"/>
    </row>
    <row r="20" spans="2:60" s="12" customFormat="1" ht="13" customHeight="1">
      <c r="B20" s="845"/>
      <c r="C20" s="846"/>
      <c r="D20" s="849" t="s">
        <v>928</v>
      </c>
      <c r="E20" s="785" t="s">
        <v>2</v>
      </c>
      <c r="F20" s="785" t="s">
        <v>383</v>
      </c>
      <c r="G20" s="785" t="s">
        <v>6</v>
      </c>
      <c r="H20" s="782" t="s">
        <v>536</v>
      </c>
      <c r="I20" s="786" t="s">
        <v>9</v>
      </c>
      <c r="J20" s="785" t="s">
        <v>537</v>
      </c>
      <c r="K20" s="785" t="s">
        <v>871</v>
      </c>
      <c r="L20" s="785" t="s">
        <v>538</v>
      </c>
      <c r="M20" s="782" t="s">
        <v>13</v>
      </c>
      <c r="N20" s="786" t="s">
        <v>15</v>
      </c>
      <c r="O20" s="785" t="s">
        <v>17</v>
      </c>
      <c r="P20" s="785" t="s">
        <v>539</v>
      </c>
      <c r="Q20" s="785" t="s">
        <v>540</v>
      </c>
      <c r="R20" s="782" t="s">
        <v>541</v>
      </c>
      <c r="S20" s="786" t="s">
        <v>243</v>
      </c>
      <c r="T20" s="785" t="s">
        <v>52</v>
      </c>
      <c r="U20" s="785" t="s">
        <v>929</v>
      </c>
      <c r="V20" s="785" t="s">
        <v>53</v>
      </c>
      <c r="W20" s="782" t="s">
        <v>23</v>
      </c>
      <c r="X20" s="786" t="s">
        <v>25</v>
      </c>
      <c r="Y20" s="785" t="s">
        <v>542</v>
      </c>
      <c r="Z20" s="785" t="s">
        <v>281</v>
      </c>
      <c r="AA20" s="785" t="s">
        <v>283</v>
      </c>
      <c r="AB20" s="782" t="s">
        <v>29</v>
      </c>
      <c r="AC20" s="786" t="s">
        <v>543</v>
      </c>
      <c r="AD20" s="785" t="s">
        <v>32</v>
      </c>
      <c r="AE20" s="785" t="s">
        <v>544</v>
      </c>
      <c r="AF20" s="785" t="s">
        <v>384</v>
      </c>
      <c r="AG20" s="782" t="s">
        <v>36</v>
      </c>
      <c r="AH20" s="786" t="s">
        <v>545</v>
      </c>
      <c r="AI20" s="785" t="s">
        <v>546</v>
      </c>
      <c r="AJ20" s="785" t="s">
        <v>930</v>
      </c>
      <c r="AK20" s="785" t="s">
        <v>547</v>
      </c>
      <c r="AL20" s="782" t="s">
        <v>548</v>
      </c>
      <c r="AM20" s="785" t="s">
        <v>43</v>
      </c>
      <c r="AN20" s="785" t="s">
        <v>44</v>
      </c>
      <c r="AO20" s="818" t="s">
        <v>91</v>
      </c>
      <c r="AP20" s="821" t="s">
        <v>92</v>
      </c>
      <c r="AQ20" s="823" t="s">
        <v>49</v>
      </c>
      <c r="AR20" s="777" t="s">
        <v>50</v>
      </c>
      <c r="AS20" s="777" t="s">
        <v>363</v>
      </c>
      <c r="AT20" s="777" t="s">
        <v>364</v>
      </c>
      <c r="AU20" s="783" t="s">
        <v>51</v>
      </c>
      <c r="AV20" s="810" t="s">
        <v>95</v>
      </c>
      <c r="AW20" s="816" t="s">
        <v>96</v>
      </c>
      <c r="AX20" s="810" t="s">
        <v>94</v>
      </c>
      <c r="AY20" s="810" t="s">
        <v>97</v>
      </c>
      <c r="AZ20" s="810" t="s">
        <v>98</v>
      </c>
      <c r="BA20" s="816" t="s">
        <v>365</v>
      </c>
      <c r="BB20" s="812" t="s">
        <v>99</v>
      </c>
      <c r="BC20" s="808" t="s">
        <v>93</v>
      </c>
      <c r="BD20" s="36"/>
      <c r="BE20" s="865"/>
      <c r="BF20" s="466" t="s">
        <v>367</v>
      </c>
      <c r="BH20" s="466" t="s">
        <v>369</v>
      </c>
    </row>
    <row r="21" spans="2:60" s="12" customFormat="1" ht="15.75" customHeight="1">
      <c r="B21" s="845"/>
      <c r="C21" s="846"/>
      <c r="D21" s="781"/>
      <c r="E21" s="777"/>
      <c r="F21" s="777"/>
      <c r="G21" s="777"/>
      <c r="H21" s="783"/>
      <c r="I21" s="787"/>
      <c r="J21" s="777"/>
      <c r="K21" s="777"/>
      <c r="L21" s="777"/>
      <c r="M21" s="783"/>
      <c r="N21" s="787"/>
      <c r="O21" s="777"/>
      <c r="P21" s="777"/>
      <c r="Q21" s="777"/>
      <c r="R21" s="783"/>
      <c r="S21" s="787"/>
      <c r="T21" s="777"/>
      <c r="U21" s="777"/>
      <c r="V21" s="777"/>
      <c r="W21" s="783"/>
      <c r="X21" s="787"/>
      <c r="Y21" s="777"/>
      <c r="Z21" s="777"/>
      <c r="AA21" s="777"/>
      <c r="AB21" s="783"/>
      <c r="AC21" s="787"/>
      <c r="AD21" s="777"/>
      <c r="AE21" s="777"/>
      <c r="AF21" s="777"/>
      <c r="AG21" s="783"/>
      <c r="AH21" s="787"/>
      <c r="AI21" s="777"/>
      <c r="AJ21" s="777"/>
      <c r="AK21" s="777"/>
      <c r="AL21" s="783"/>
      <c r="AM21" s="777"/>
      <c r="AN21" s="777"/>
      <c r="AO21" s="819"/>
      <c r="AP21" s="821"/>
      <c r="AQ21" s="823"/>
      <c r="AR21" s="777"/>
      <c r="AS21" s="777"/>
      <c r="AT21" s="777"/>
      <c r="AU21" s="783"/>
      <c r="AV21" s="810"/>
      <c r="AW21" s="816"/>
      <c r="AX21" s="810"/>
      <c r="AY21" s="810"/>
      <c r="AZ21" s="810"/>
      <c r="BA21" s="816"/>
      <c r="BB21" s="812"/>
      <c r="BC21" s="808"/>
      <c r="BD21" s="36"/>
      <c r="BE21" s="814" t="s">
        <v>927</v>
      </c>
      <c r="BF21" s="807" t="s">
        <v>368</v>
      </c>
      <c r="BH21" s="805" t="s">
        <v>847</v>
      </c>
    </row>
    <row r="22" spans="2:60" s="12" customFormat="1" ht="15.75" customHeight="1">
      <c r="B22" s="845"/>
      <c r="C22" s="846"/>
      <c r="D22" s="781"/>
      <c r="E22" s="777"/>
      <c r="F22" s="777"/>
      <c r="G22" s="777"/>
      <c r="H22" s="783"/>
      <c r="I22" s="787"/>
      <c r="J22" s="777"/>
      <c r="K22" s="777"/>
      <c r="L22" s="777"/>
      <c r="M22" s="783"/>
      <c r="N22" s="787"/>
      <c r="O22" s="777"/>
      <c r="P22" s="777"/>
      <c r="Q22" s="777"/>
      <c r="R22" s="783"/>
      <c r="S22" s="787"/>
      <c r="T22" s="777"/>
      <c r="U22" s="777"/>
      <c r="V22" s="777"/>
      <c r="W22" s="783"/>
      <c r="X22" s="787"/>
      <c r="Y22" s="777"/>
      <c r="Z22" s="777"/>
      <c r="AA22" s="777"/>
      <c r="AB22" s="783"/>
      <c r="AC22" s="787"/>
      <c r="AD22" s="777"/>
      <c r="AE22" s="777"/>
      <c r="AF22" s="777"/>
      <c r="AG22" s="783"/>
      <c r="AH22" s="787"/>
      <c r="AI22" s="777"/>
      <c r="AJ22" s="777"/>
      <c r="AK22" s="777"/>
      <c r="AL22" s="783"/>
      <c r="AM22" s="777"/>
      <c r="AN22" s="777"/>
      <c r="AO22" s="819"/>
      <c r="AP22" s="821"/>
      <c r="AQ22" s="823"/>
      <c r="AR22" s="777"/>
      <c r="AS22" s="777"/>
      <c r="AT22" s="777"/>
      <c r="AU22" s="783"/>
      <c r="AV22" s="810"/>
      <c r="AW22" s="816"/>
      <c r="AX22" s="810"/>
      <c r="AY22" s="810"/>
      <c r="AZ22" s="810"/>
      <c r="BA22" s="816"/>
      <c r="BB22" s="812"/>
      <c r="BC22" s="808"/>
      <c r="BD22" s="36"/>
      <c r="BE22" s="814"/>
      <c r="BF22" s="807"/>
      <c r="BH22" s="805"/>
    </row>
    <row r="23" spans="2:60" s="12" customFormat="1" ht="15.75" customHeight="1" thickBot="1">
      <c r="B23" s="847"/>
      <c r="C23" s="848"/>
      <c r="D23" s="541"/>
      <c r="E23" s="76"/>
      <c r="F23" s="76"/>
      <c r="G23" s="76"/>
      <c r="H23" s="76"/>
      <c r="I23" s="217"/>
      <c r="J23" s="76"/>
      <c r="K23" s="76"/>
      <c r="L23" s="76"/>
      <c r="M23" s="229"/>
      <c r="N23" s="76"/>
      <c r="O23" s="76"/>
      <c r="P23" s="76"/>
      <c r="Q23" s="76"/>
      <c r="R23" s="76"/>
      <c r="S23" s="217"/>
      <c r="T23" s="76"/>
      <c r="U23" s="76"/>
      <c r="V23" s="76"/>
      <c r="W23" s="229"/>
      <c r="X23" s="76"/>
      <c r="Y23" s="76"/>
      <c r="Z23" s="76"/>
      <c r="AA23" s="76"/>
      <c r="AB23" s="76"/>
      <c r="AC23" s="217"/>
      <c r="AD23" s="76"/>
      <c r="AE23" s="76"/>
      <c r="AF23" s="76"/>
      <c r="AG23" s="229"/>
      <c r="AH23" s="76"/>
      <c r="AI23" s="76"/>
      <c r="AJ23" s="76"/>
      <c r="AK23" s="76"/>
      <c r="AL23" s="229"/>
      <c r="AM23" s="76"/>
      <c r="AN23" s="76"/>
      <c r="AO23" s="820"/>
      <c r="AP23" s="822"/>
      <c r="AQ23" s="824"/>
      <c r="AR23" s="825"/>
      <c r="AS23" s="825"/>
      <c r="AT23" s="825"/>
      <c r="AU23" s="784"/>
      <c r="AV23" s="811"/>
      <c r="AW23" s="817"/>
      <c r="AX23" s="811"/>
      <c r="AY23" s="811"/>
      <c r="AZ23" s="811"/>
      <c r="BA23" s="817"/>
      <c r="BB23" s="813"/>
      <c r="BC23" s="809"/>
      <c r="BD23" s="36"/>
      <c r="BE23" s="815"/>
      <c r="BF23" s="467"/>
      <c r="BH23" s="806"/>
    </row>
    <row r="24" spans="2:60" ht="13" customHeight="1">
      <c r="B24" s="4" t="s">
        <v>54</v>
      </c>
      <c r="C24" s="218" t="s">
        <v>928</v>
      </c>
      <c r="D24" s="21">
        <v>9217</v>
      </c>
      <c r="E24" s="21">
        <v>0</v>
      </c>
      <c r="F24" s="21">
        <v>64218</v>
      </c>
      <c r="G24" s="21">
        <v>1265</v>
      </c>
      <c r="H24" s="21">
        <v>1417</v>
      </c>
      <c r="I24" s="230">
        <v>2226</v>
      </c>
      <c r="J24" s="21">
        <v>0</v>
      </c>
      <c r="K24" s="21">
        <v>5714</v>
      </c>
      <c r="L24" s="21">
        <v>3</v>
      </c>
      <c r="M24" s="231">
        <v>0</v>
      </c>
      <c r="N24" s="21">
        <v>0</v>
      </c>
      <c r="O24" s="21">
        <v>0</v>
      </c>
      <c r="P24" s="21">
        <v>0</v>
      </c>
      <c r="Q24" s="21">
        <v>0</v>
      </c>
      <c r="R24" s="21">
        <v>0</v>
      </c>
      <c r="S24" s="230">
        <v>0</v>
      </c>
      <c r="T24" s="21">
        <v>0</v>
      </c>
      <c r="U24" s="21">
        <v>0</v>
      </c>
      <c r="V24" s="21">
        <v>0</v>
      </c>
      <c r="W24" s="231">
        <v>148</v>
      </c>
      <c r="X24" s="21">
        <v>600</v>
      </c>
      <c r="Y24" s="21">
        <v>0</v>
      </c>
      <c r="Z24" s="21">
        <v>0</v>
      </c>
      <c r="AA24" s="21">
        <v>0</v>
      </c>
      <c r="AB24" s="21">
        <v>114</v>
      </c>
      <c r="AC24" s="230">
        <v>0</v>
      </c>
      <c r="AD24" s="21">
        <v>4</v>
      </c>
      <c r="AE24" s="21">
        <v>0</v>
      </c>
      <c r="AF24" s="21">
        <v>0</v>
      </c>
      <c r="AG24" s="231">
        <v>9</v>
      </c>
      <c r="AH24" s="21">
        <v>883</v>
      </c>
      <c r="AI24" s="21">
        <v>1324</v>
      </c>
      <c r="AJ24" s="21">
        <v>60</v>
      </c>
      <c r="AK24" s="21">
        <v>3</v>
      </c>
      <c r="AL24" s="21">
        <v>7376</v>
      </c>
      <c r="AM24" s="21">
        <v>0</v>
      </c>
      <c r="AN24" s="21">
        <v>0</v>
      </c>
      <c r="AO24" s="82">
        <v>94581</v>
      </c>
      <c r="AP24" s="21">
        <v>830</v>
      </c>
      <c r="AQ24" s="54">
        <v>43617</v>
      </c>
      <c r="AR24" s="21">
        <v>0</v>
      </c>
      <c r="AS24" s="21">
        <v>0</v>
      </c>
      <c r="AT24" s="21">
        <v>3388</v>
      </c>
      <c r="AU24" s="21">
        <v>2283</v>
      </c>
      <c r="AV24" s="88">
        <v>50118</v>
      </c>
      <c r="AW24" s="89">
        <v>144699</v>
      </c>
      <c r="AX24" s="88">
        <v>30795</v>
      </c>
      <c r="AY24" s="88">
        <v>80913</v>
      </c>
      <c r="AZ24" s="88">
        <v>175494</v>
      </c>
      <c r="BA24" s="89">
        <v>-101625</v>
      </c>
      <c r="BB24" s="87">
        <v>-20712</v>
      </c>
      <c r="BC24" s="86">
        <v>73869</v>
      </c>
      <c r="BD24" s="75"/>
      <c r="BE24" s="106">
        <f>(+BA24*-1)/AW24</f>
        <v>0.70231998838969167</v>
      </c>
      <c r="BF24" s="468">
        <f>1-BE24</f>
        <v>0.29768001161030833</v>
      </c>
      <c r="BH24" s="468">
        <f t="shared" ref="BH24:BH57" si="0">+AQ24/$AQ$61</f>
        <v>1.3069590317170613E-2</v>
      </c>
    </row>
    <row r="25" spans="2:60" ht="13" customHeight="1">
      <c r="B25" s="4" t="s">
        <v>55</v>
      </c>
      <c r="C25" s="219" t="s">
        <v>2</v>
      </c>
      <c r="D25" s="21">
        <v>0</v>
      </c>
      <c r="E25" s="21">
        <v>11</v>
      </c>
      <c r="F25" s="21">
        <v>114</v>
      </c>
      <c r="G25" s="21">
        <v>19</v>
      </c>
      <c r="H25" s="21">
        <v>143</v>
      </c>
      <c r="I25" s="230">
        <v>890</v>
      </c>
      <c r="J25" s="21">
        <v>719</v>
      </c>
      <c r="K25" s="21">
        <v>41</v>
      </c>
      <c r="L25" s="21">
        <v>11097</v>
      </c>
      <c r="M25" s="231">
        <v>27</v>
      </c>
      <c r="N25" s="21">
        <v>740</v>
      </c>
      <c r="O25" s="21">
        <v>42</v>
      </c>
      <c r="P25" s="21">
        <v>14</v>
      </c>
      <c r="Q25" s="21">
        <v>3</v>
      </c>
      <c r="R25" s="21">
        <v>6</v>
      </c>
      <c r="S25" s="230">
        <v>48</v>
      </c>
      <c r="T25" s="21">
        <v>3</v>
      </c>
      <c r="U25" s="21">
        <v>0</v>
      </c>
      <c r="V25" s="21">
        <v>76</v>
      </c>
      <c r="W25" s="231">
        <v>42</v>
      </c>
      <c r="X25" s="21">
        <v>1140</v>
      </c>
      <c r="Y25" s="21">
        <v>12353</v>
      </c>
      <c r="Z25" s="21">
        <v>0</v>
      </c>
      <c r="AA25" s="21">
        <v>0</v>
      </c>
      <c r="AB25" s="21">
        <v>1</v>
      </c>
      <c r="AC25" s="230">
        <v>0</v>
      </c>
      <c r="AD25" s="21">
        <v>0</v>
      </c>
      <c r="AE25" s="21">
        <v>2</v>
      </c>
      <c r="AF25" s="21">
        <v>0</v>
      </c>
      <c r="AG25" s="231">
        <v>3</v>
      </c>
      <c r="AH25" s="21">
        <v>32</v>
      </c>
      <c r="AI25" s="21">
        <v>3</v>
      </c>
      <c r="AJ25" s="21">
        <v>1</v>
      </c>
      <c r="AK25" s="21">
        <v>2</v>
      </c>
      <c r="AL25" s="21">
        <v>-1</v>
      </c>
      <c r="AM25" s="21">
        <v>0</v>
      </c>
      <c r="AN25" s="21">
        <v>6</v>
      </c>
      <c r="AO25" s="82">
        <v>27577</v>
      </c>
      <c r="AP25" s="21">
        <v>-58</v>
      </c>
      <c r="AQ25" s="54">
        <v>-53</v>
      </c>
      <c r="AR25" s="21">
        <v>0</v>
      </c>
      <c r="AS25" s="21">
        <v>0</v>
      </c>
      <c r="AT25" s="21">
        <v>-50</v>
      </c>
      <c r="AU25" s="21">
        <v>495</v>
      </c>
      <c r="AV25" s="88">
        <v>334</v>
      </c>
      <c r="AW25" s="89">
        <v>27911</v>
      </c>
      <c r="AX25" s="88">
        <v>477</v>
      </c>
      <c r="AY25" s="88">
        <v>811</v>
      </c>
      <c r="AZ25" s="88">
        <v>28388</v>
      </c>
      <c r="BA25" s="89">
        <v>-26195</v>
      </c>
      <c r="BB25" s="87">
        <v>-25384</v>
      </c>
      <c r="BC25" s="86">
        <v>2193</v>
      </c>
      <c r="BD25" s="75"/>
      <c r="BE25" s="106">
        <f t="shared" ref="BE25:BE61" si="1">(+BA25*-1)/AW25</f>
        <v>0.93851886353050773</v>
      </c>
      <c r="BF25" s="468">
        <f t="shared" ref="BF25:BF56" si="2">1-BE25</f>
        <v>6.148113646949227E-2</v>
      </c>
      <c r="BH25" s="468">
        <f t="shared" si="0"/>
        <v>-1.588115383474431E-5</v>
      </c>
    </row>
    <row r="26" spans="2:60" ht="13" customHeight="1">
      <c r="B26" s="4" t="s">
        <v>56</v>
      </c>
      <c r="C26" s="219" t="s">
        <v>383</v>
      </c>
      <c r="D26" s="21">
        <v>4300</v>
      </c>
      <c r="E26" s="21">
        <v>0</v>
      </c>
      <c r="F26" s="21">
        <v>86699</v>
      </c>
      <c r="G26" s="21">
        <v>621</v>
      </c>
      <c r="H26" s="21">
        <v>149</v>
      </c>
      <c r="I26" s="230">
        <v>9039</v>
      </c>
      <c r="J26" s="21">
        <v>0</v>
      </c>
      <c r="K26" s="21">
        <v>10</v>
      </c>
      <c r="L26" s="21">
        <v>78</v>
      </c>
      <c r="M26" s="231">
        <v>0</v>
      </c>
      <c r="N26" s="21">
        <v>0</v>
      </c>
      <c r="O26" s="21">
        <v>0</v>
      </c>
      <c r="P26" s="21">
        <v>0</v>
      </c>
      <c r="Q26" s="21">
        <v>0</v>
      </c>
      <c r="R26" s="21">
        <v>0</v>
      </c>
      <c r="S26" s="230">
        <v>0</v>
      </c>
      <c r="T26" s="21">
        <v>0</v>
      </c>
      <c r="U26" s="21">
        <v>0</v>
      </c>
      <c r="V26" s="21">
        <v>0</v>
      </c>
      <c r="W26" s="231">
        <v>142</v>
      </c>
      <c r="X26" s="21">
        <v>19</v>
      </c>
      <c r="Y26" s="21">
        <v>0</v>
      </c>
      <c r="Z26" s="21">
        <v>0</v>
      </c>
      <c r="AA26" s="21">
        <v>0</v>
      </c>
      <c r="AB26" s="21">
        <v>80</v>
      </c>
      <c r="AC26" s="230">
        <v>0</v>
      </c>
      <c r="AD26" s="21">
        <v>0</v>
      </c>
      <c r="AE26" s="21">
        <v>0</v>
      </c>
      <c r="AF26" s="21">
        <v>0</v>
      </c>
      <c r="AG26" s="231">
        <v>269</v>
      </c>
      <c r="AH26" s="21">
        <v>3432</v>
      </c>
      <c r="AI26" s="21">
        <v>4676</v>
      </c>
      <c r="AJ26" s="21">
        <v>43</v>
      </c>
      <c r="AK26" s="21">
        <v>2</v>
      </c>
      <c r="AL26" s="21">
        <v>38427</v>
      </c>
      <c r="AM26" s="21">
        <v>0</v>
      </c>
      <c r="AN26" s="21">
        <v>193</v>
      </c>
      <c r="AO26" s="82">
        <v>148179</v>
      </c>
      <c r="AP26" s="21">
        <v>10789</v>
      </c>
      <c r="AQ26" s="54">
        <v>312582</v>
      </c>
      <c r="AR26" s="21">
        <v>0</v>
      </c>
      <c r="AS26" s="21">
        <v>0</v>
      </c>
      <c r="AT26" s="21">
        <v>0</v>
      </c>
      <c r="AU26" s="21">
        <v>1315</v>
      </c>
      <c r="AV26" s="88">
        <v>324686</v>
      </c>
      <c r="AW26" s="89">
        <v>472865</v>
      </c>
      <c r="AX26" s="88">
        <v>411976</v>
      </c>
      <c r="AY26" s="88">
        <v>736662</v>
      </c>
      <c r="AZ26" s="88">
        <v>884841</v>
      </c>
      <c r="BA26" s="89">
        <v>-410633</v>
      </c>
      <c r="BB26" s="87">
        <v>326029</v>
      </c>
      <c r="BC26" s="86">
        <v>474208</v>
      </c>
      <c r="BD26" s="75"/>
      <c r="BE26" s="106">
        <f t="shared" si="1"/>
        <v>0.86839372759667133</v>
      </c>
      <c r="BF26" s="468">
        <f t="shared" si="2"/>
        <v>0.13160627240332867</v>
      </c>
      <c r="BH26" s="468">
        <f t="shared" si="0"/>
        <v>9.3663449584378222E-2</v>
      </c>
    </row>
    <row r="27" spans="2:60" ht="13" customHeight="1">
      <c r="B27" s="4" t="s">
        <v>57</v>
      </c>
      <c r="C27" s="219" t="s">
        <v>6</v>
      </c>
      <c r="D27" s="21">
        <v>246</v>
      </c>
      <c r="E27" s="21">
        <v>6</v>
      </c>
      <c r="F27" s="21">
        <v>419</v>
      </c>
      <c r="G27" s="21">
        <v>24602</v>
      </c>
      <c r="H27" s="21">
        <v>652</v>
      </c>
      <c r="I27" s="230">
        <v>1271</v>
      </c>
      <c r="J27" s="21">
        <v>6</v>
      </c>
      <c r="K27" s="21">
        <v>2500</v>
      </c>
      <c r="L27" s="21">
        <v>805</v>
      </c>
      <c r="M27" s="231">
        <v>92</v>
      </c>
      <c r="N27" s="21">
        <v>271</v>
      </c>
      <c r="O27" s="21">
        <v>435</v>
      </c>
      <c r="P27" s="21">
        <v>840</v>
      </c>
      <c r="Q27" s="21">
        <v>1958</v>
      </c>
      <c r="R27" s="21">
        <v>275</v>
      </c>
      <c r="S27" s="230">
        <v>1319</v>
      </c>
      <c r="T27" s="21">
        <v>3353</v>
      </c>
      <c r="U27" s="21">
        <v>52</v>
      </c>
      <c r="V27" s="21">
        <v>1675</v>
      </c>
      <c r="W27" s="231">
        <v>526</v>
      </c>
      <c r="X27" s="21">
        <v>2131</v>
      </c>
      <c r="Y27" s="21">
        <v>41</v>
      </c>
      <c r="Z27" s="21">
        <v>55</v>
      </c>
      <c r="AA27" s="21">
        <v>258</v>
      </c>
      <c r="AB27" s="21">
        <v>2439</v>
      </c>
      <c r="AC27" s="230">
        <v>321</v>
      </c>
      <c r="AD27" s="21">
        <v>17</v>
      </c>
      <c r="AE27" s="21">
        <v>660</v>
      </c>
      <c r="AF27" s="21">
        <v>92</v>
      </c>
      <c r="AG27" s="231">
        <v>1667</v>
      </c>
      <c r="AH27" s="21">
        <v>258</v>
      </c>
      <c r="AI27" s="21">
        <v>2347</v>
      </c>
      <c r="AJ27" s="21">
        <v>680</v>
      </c>
      <c r="AK27" s="21">
        <v>628</v>
      </c>
      <c r="AL27" s="21">
        <v>1297</v>
      </c>
      <c r="AM27" s="21">
        <v>336</v>
      </c>
      <c r="AN27" s="21">
        <v>12</v>
      </c>
      <c r="AO27" s="82">
        <v>54542</v>
      </c>
      <c r="AP27" s="21">
        <v>1482</v>
      </c>
      <c r="AQ27" s="54">
        <v>46706</v>
      </c>
      <c r="AR27" s="21">
        <v>0</v>
      </c>
      <c r="AS27" s="21">
        <v>6</v>
      </c>
      <c r="AT27" s="21">
        <v>1687</v>
      </c>
      <c r="AU27" s="21">
        <v>-344</v>
      </c>
      <c r="AV27" s="88">
        <v>49537</v>
      </c>
      <c r="AW27" s="89">
        <v>104079</v>
      </c>
      <c r="AX27" s="88">
        <v>118289</v>
      </c>
      <c r="AY27" s="88">
        <v>167826</v>
      </c>
      <c r="AZ27" s="88">
        <v>222368</v>
      </c>
      <c r="BA27" s="89">
        <v>-89144</v>
      </c>
      <c r="BB27" s="87">
        <v>78682</v>
      </c>
      <c r="BC27" s="86">
        <v>133224</v>
      </c>
      <c r="BD27" s="75"/>
      <c r="BE27" s="106">
        <f t="shared" si="1"/>
        <v>0.85650323312099463</v>
      </c>
      <c r="BF27" s="468">
        <f t="shared" si="2"/>
        <v>0.14349676687900537</v>
      </c>
      <c r="BH27" s="468">
        <f t="shared" si="0"/>
        <v>1.3995191905765429E-2</v>
      </c>
    </row>
    <row r="28" spans="2:60" ht="13" customHeight="1">
      <c r="B28" s="90" t="s">
        <v>58</v>
      </c>
      <c r="C28" s="221" t="s">
        <v>536</v>
      </c>
      <c r="D28" s="91">
        <v>1274</v>
      </c>
      <c r="E28" s="91">
        <v>0</v>
      </c>
      <c r="F28" s="91">
        <v>7341</v>
      </c>
      <c r="G28" s="91">
        <v>814</v>
      </c>
      <c r="H28" s="91">
        <v>59069</v>
      </c>
      <c r="I28" s="232">
        <v>15787</v>
      </c>
      <c r="J28" s="91">
        <v>6</v>
      </c>
      <c r="K28" s="91">
        <v>3427</v>
      </c>
      <c r="L28" s="91">
        <v>9989</v>
      </c>
      <c r="M28" s="233">
        <v>97</v>
      </c>
      <c r="N28" s="91">
        <v>716</v>
      </c>
      <c r="O28" s="91">
        <v>1767</v>
      </c>
      <c r="P28" s="91">
        <v>1484</v>
      </c>
      <c r="Q28" s="91">
        <v>793</v>
      </c>
      <c r="R28" s="91">
        <v>758</v>
      </c>
      <c r="S28" s="232">
        <v>1757</v>
      </c>
      <c r="T28" s="91">
        <v>6707</v>
      </c>
      <c r="U28" s="91">
        <v>162</v>
      </c>
      <c r="V28" s="91">
        <v>980</v>
      </c>
      <c r="W28" s="233">
        <v>12906</v>
      </c>
      <c r="X28" s="91">
        <v>28633</v>
      </c>
      <c r="Y28" s="91">
        <v>132</v>
      </c>
      <c r="Z28" s="91">
        <v>252</v>
      </c>
      <c r="AA28" s="91">
        <v>432</v>
      </c>
      <c r="AB28" s="91">
        <v>3947</v>
      </c>
      <c r="AC28" s="232">
        <v>1196</v>
      </c>
      <c r="AD28" s="91">
        <v>321</v>
      </c>
      <c r="AE28" s="91">
        <v>5402</v>
      </c>
      <c r="AF28" s="91">
        <v>1368</v>
      </c>
      <c r="AG28" s="233">
        <v>471</v>
      </c>
      <c r="AH28" s="91">
        <v>4775</v>
      </c>
      <c r="AI28" s="91">
        <v>4321</v>
      </c>
      <c r="AJ28" s="91">
        <v>535</v>
      </c>
      <c r="AK28" s="91">
        <v>1378</v>
      </c>
      <c r="AL28" s="91">
        <v>1784</v>
      </c>
      <c r="AM28" s="91">
        <v>7266</v>
      </c>
      <c r="AN28" s="91">
        <v>31</v>
      </c>
      <c r="AO28" s="92">
        <v>188078</v>
      </c>
      <c r="AP28" s="91">
        <v>1152</v>
      </c>
      <c r="AQ28" s="93">
        <v>4593</v>
      </c>
      <c r="AR28" s="91">
        <v>45</v>
      </c>
      <c r="AS28" s="91">
        <v>102</v>
      </c>
      <c r="AT28" s="91">
        <v>4431</v>
      </c>
      <c r="AU28" s="91">
        <v>-2653</v>
      </c>
      <c r="AV28" s="94">
        <v>7670</v>
      </c>
      <c r="AW28" s="95">
        <v>195748</v>
      </c>
      <c r="AX28" s="94">
        <v>160066</v>
      </c>
      <c r="AY28" s="94">
        <v>167736</v>
      </c>
      <c r="AZ28" s="94">
        <v>355814</v>
      </c>
      <c r="BA28" s="95">
        <v>-153197</v>
      </c>
      <c r="BB28" s="96">
        <v>14539</v>
      </c>
      <c r="BC28" s="97">
        <v>202617</v>
      </c>
      <c r="BD28" s="75"/>
      <c r="BE28" s="576">
        <f t="shared" si="1"/>
        <v>0.78262357725238574</v>
      </c>
      <c r="BF28" s="468">
        <f t="shared" si="2"/>
        <v>0.21737642274761426</v>
      </c>
      <c r="BH28" s="468">
        <f t="shared" si="0"/>
        <v>1.3762667842071813E-3</v>
      </c>
    </row>
    <row r="29" spans="2:60" ht="13" customHeight="1">
      <c r="B29" s="4" t="s">
        <v>59</v>
      </c>
      <c r="C29" s="219" t="s">
        <v>9</v>
      </c>
      <c r="D29" s="21">
        <v>3908</v>
      </c>
      <c r="E29" s="21">
        <v>35</v>
      </c>
      <c r="F29" s="21">
        <v>4237</v>
      </c>
      <c r="G29" s="21">
        <v>21288</v>
      </c>
      <c r="H29" s="21">
        <v>8262</v>
      </c>
      <c r="I29" s="230">
        <v>169464</v>
      </c>
      <c r="J29" s="21">
        <v>327</v>
      </c>
      <c r="K29" s="21">
        <v>112427</v>
      </c>
      <c r="L29" s="21">
        <v>10470</v>
      </c>
      <c r="M29" s="231">
        <v>579</v>
      </c>
      <c r="N29" s="21">
        <v>2487</v>
      </c>
      <c r="O29" s="21">
        <v>3218</v>
      </c>
      <c r="P29" s="21">
        <v>2652</v>
      </c>
      <c r="Q29" s="21">
        <v>2719</v>
      </c>
      <c r="R29" s="21">
        <v>1431</v>
      </c>
      <c r="S29" s="230">
        <v>5075</v>
      </c>
      <c r="T29" s="21">
        <v>13976</v>
      </c>
      <c r="U29" s="21">
        <v>426</v>
      </c>
      <c r="V29" s="21">
        <v>10081</v>
      </c>
      <c r="W29" s="231">
        <v>5318</v>
      </c>
      <c r="X29" s="21">
        <v>3033</v>
      </c>
      <c r="Y29" s="21">
        <v>162</v>
      </c>
      <c r="Z29" s="21">
        <v>545</v>
      </c>
      <c r="AA29" s="21">
        <v>1446</v>
      </c>
      <c r="AB29" s="21">
        <v>5</v>
      </c>
      <c r="AC29" s="230">
        <v>6</v>
      </c>
      <c r="AD29" s="21">
        <v>27</v>
      </c>
      <c r="AE29" s="21">
        <v>358</v>
      </c>
      <c r="AF29" s="21">
        <v>66</v>
      </c>
      <c r="AG29" s="231">
        <v>344</v>
      </c>
      <c r="AH29" s="21">
        <v>7664</v>
      </c>
      <c r="AI29" s="21">
        <v>104589</v>
      </c>
      <c r="AJ29" s="21">
        <v>68</v>
      </c>
      <c r="AK29" s="21">
        <v>1336</v>
      </c>
      <c r="AL29" s="21">
        <v>2950</v>
      </c>
      <c r="AM29" s="21">
        <v>156</v>
      </c>
      <c r="AN29" s="21">
        <v>184</v>
      </c>
      <c r="AO29" s="82">
        <v>501319</v>
      </c>
      <c r="AP29" s="21">
        <v>2512</v>
      </c>
      <c r="AQ29" s="54">
        <v>30662</v>
      </c>
      <c r="AR29" s="21">
        <v>0</v>
      </c>
      <c r="AS29" s="21">
        <v>0</v>
      </c>
      <c r="AT29" s="21">
        <v>0</v>
      </c>
      <c r="AU29" s="21">
        <v>3383</v>
      </c>
      <c r="AV29" s="88">
        <v>36557</v>
      </c>
      <c r="AW29" s="89">
        <v>537876</v>
      </c>
      <c r="AX29" s="88">
        <v>971407</v>
      </c>
      <c r="AY29" s="88">
        <v>1007964</v>
      </c>
      <c r="AZ29" s="88">
        <v>1509283</v>
      </c>
      <c r="BA29" s="89">
        <v>-492712</v>
      </c>
      <c r="BB29" s="87">
        <v>515252</v>
      </c>
      <c r="BC29" s="86">
        <v>1016571</v>
      </c>
      <c r="BD29" s="75"/>
      <c r="BE29" s="577">
        <f t="shared" si="1"/>
        <v>0.91603269154972522</v>
      </c>
      <c r="BF29" s="469">
        <f t="shared" si="2"/>
        <v>8.396730845027478E-2</v>
      </c>
      <c r="BH29" s="469">
        <f t="shared" si="0"/>
        <v>9.1876969600175468E-3</v>
      </c>
    </row>
    <row r="30" spans="2:60" ht="13" customHeight="1">
      <c r="B30" s="4" t="s">
        <v>60</v>
      </c>
      <c r="C30" s="219" t="s">
        <v>537</v>
      </c>
      <c r="D30" s="21">
        <v>494</v>
      </c>
      <c r="E30" s="21">
        <v>15</v>
      </c>
      <c r="F30" s="21">
        <v>2259</v>
      </c>
      <c r="G30" s="21">
        <v>1140</v>
      </c>
      <c r="H30" s="21">
        <v>822</v>
      </c>
      <c r="I30" s="230">
        <v>2459</v>
      </c>
      <c r="J30" s="21">
        <v>188</v>
      </c>
      <c r="K30" s="21">
        <v>848</v>
      </c>
      <c r="L30" s="21">
        <v>5080</v>
      </c>
      <c r="M30" s="231">
        <v>1057</v>
      </c>
      <c r="N30" s="21">
        <v>870</v>
      </c>
      <c r="O30" s="21">
        <v>2010</v>
      </c>
      <c r="P30" s="21">
        <v>864</v>
      </c>
      <c r="Q30" s="21">
        <v>626</v>
      </c>
      <c r="R30" s="21">
        <v>105</v>
      </c>
      <c r="S30" s="230">
        <v>706</v>
      </c>
      <c r="T30" s="21">
        <v>726</v>
      </c>
      <c r="U30" s="21">
        <v>13</v>
      </c>
      <c r="V30" s="21">
        <v>1409</v>
      </c>
      <c r="W30" s="231">
        <v>385</v>
      </c>
      <c r="X30" s="21">
        <v>7225</v>
      </c>
      <c r="Y30" s="21">
        <v>942</v>
      </c>
      <c r="Z30" s="21">
        <v>846</v>
      </c>
      <c r="AA30" s="21">
        <v>1170</v>
      </c>
      <c r="AB30" s="21">
        <v>891</v>
      </c>
      <c r="AC30" s="230">
        <v>107</v>
      </c>
      <c r="AD30" s="21">
        <v>146</v>
      </c>
      <c r="AE30" s="21">
        <v>34020</v>
      </c>
      <c r="AF30" s="21">
        <v>136</v>
      </c>
      <c r="AG30" s="231">
        <v>2894</v>
      </c>
      <c r="AH30" s="21">
        <v>1708</v>
      </c>
      <c r="AI30" s="21">
        <v>1358</v>
      </c>
      <c r="AJ30" s="21">
        <v>91</v>
      </c>
      <c r="AK30" s="21">
        <v>796</v>
      </c>
      <c r="AL30" s="21">
        <v>1428</v>
      </c>
      <c r="AM30" s="21">
        <v>0</v>
      </c>
      <c r="AN30" s="21">
        <v>677</v>
      </c>
      <c r="AO30" s="82">
        <v>76511</v>
      </c>
      <c r="AP30" s="21">
        <v>193</v>
      </c>
      <c r="AQ30" s="54">
        <v>35241</v>
      </c>
      <c r="AR30" s="21">
        <v>0</v>
      </c>
      <c r="AS30" s="21">
        <v>0</v>
      </c>
      <c r="AT30" s="21">
        <v>0</v>
      </c>
      <c r="AU30" s="21">
        <v>385</v>
      </c>
      <c r="AV30" s="88">
        <v>35819</v>
      </c>
      <c r="AW30" s="89">
        <v>112330</v>
      </c>
      <c r="AX30" s="88">
        <v>745</v>
      </c>
      <c r="AY30" s="88">
        <v>36564</v>
      </c>
      <c r="AZ30" s="88">
        <v>113075</v>
      </c>
      <c r="BA30" s="89">
        <v>-107310</v>
      </c>
      <c r="BB30" s="87">
        <v>-70746</v>
      </c>
      <c r="BC30" s="86">
        <v>5765</v>
      </c>
      <c r="BD30" s="75"/>
      <c r="BE30" s="576">
        <f t="shared" si="1"/>
        <v>0.95531024659485442</v>
      </c>
      <c r="BF30" s="468">
        <f t="shared" si="2"/>
        <v>4.4689753405145582E-2</v>
      </c>
      <c r="BH30" s="468">
        <f t="shared" si="0"/>
        <v>1.055976872245706E-2</v>
      </c>
    </row>
    <row r="31" spans="2:60" ht="13" customHeight="1">
      <c r="B31" s="4" t="s">
        <v>61</v>
      </c>
      <c r="C31" s="219" t="s">
        <v>871</v>
      </c>
      <c r="D31" s="21">
        <v>420</v>
      </c>
      <c r="E31" s="21">
        <v>9</v>
      </c>
      <c r="F31" s="21">
        <v>10194</v>
      </c>
      <c r="G31" s="21">
        <v>1434</v>
      </c>
      <c r="H31" s="21">
        <v>6875</v>
      </c>
      <c r="I31" s="230">
        <v>28804</v>
      </c>
      <c r="J31" s="21">
        <v>7</v>
      </c>
      <c r="K31" s="21">
        <v>131679</v>
      </c>
      <c r="L31" s="21">
        <v>2438</v>
      </c>
      <c r="M31" s="231">
        <v>61</v>
      </c>
      <c r="N31" s="21">
        <v>2598</v>
      </c>
      <c r="O31" s="21">
        <v>2063</v>
      </c>
      <c r="P31" s="21">
        <v>13745</v>
      </c>
      <c r="Q31" s="21">
        <v>17656</v>
      </c>
      <c r="R31" s="21">
        <v>6002</v>
      </c>
      <c r="S31" s="230">
        <v>4175</v>
      </c>
      <c r="T31" s="21">
        <v>43187</v>
      </c>
      <c r="U31" s="21">
        <v>1886</v>
      </c>
      <c r="V31" s="21">
        <v>46232</v>
      </c>
      <c r="W31" s="231">
        <v>7263</v>
      </c>
      <c r="X31" s="21">
        <v>8234</v>
      </c>
      <c r="Y31" s="21">
        <v>0</v>
      </c>
      <c r="Z31" s="21">
        <v>2428</v>
      </c>
      <c r="AA31" s="21">
        <v>1915</v>
      </c>
      <c r="AB31" s="21">
        <v>4031</v>
      </c>
      <c r="AC31" s="230">
        <v>752</v>
      </c>
      <c r="AD31" s="21">
        <v>447</v>
      </c>
      <c r="AE31" s="21">
        <v>2064</v>
      </c>
      <c r="AF31" s="21">
        <v>223</v>
      </c>
      <c r="AG31" s="231">
        <v>635</v>
      </c>
      <c r="AH31" s="21">
        <v>3262</v>
      </c>
      <c r="AI31" s="21">
        <v>1464</v>
      </c>
      <c r="AJ31" s="21">
        <v>229</v>
      </c>
      <c r="AK31" s="21">
        <v>4339</v>
      </c>
      <c r="AL31" s="21">
        <v>954</v>
      </c>
      <c r="AM31" s="21">
        <v>774</v>
      </c>
      <c r="AN31" s="21">
        <v>102</v>
      </c>
      <c r="AO31" s="82">
        <v>358581</v>
      </c>
      <c r="AP31" s="21">
        <v>303</v>
      </c>
      <c r="AQ31" s="54">
        <v>10733</v>
      </c>
      <c r="AR31" s="21">
        <v>87</v>
      </c>
      <c r="AS31" s="21">
        <v>0</v>
      </c>
      <c r="AT31" s="21">
        <v>-6</v>
      </c>
      <c r="AU31" s="21">
        <v>-7311</v>
      </c>
      <c r="AV31" s="88">
        <v>3806</v>
      </c>
      <c r="AW31" s="89">
        <v>362387</v>
      </c>
      <c r="AX31" s="88">
        <v>619182</v>
      </c>
      <c r="AY31" s="88">
        <v>622988</v>
      </c>
      <c r="AZ31" s="88">
        <v>981569</v>
      </c>
      <c r="BA31" s="89">
        <v>-296559</v>
      </c>
      <c r="BB31" s="87">
        <v>326429</v>
      </c>
      <c r="BC31" s="86">
        <v>685010</v>
      </c>
      <c r="BD31" s="75"/>
      <c r="BE31" s="576">
        <f t="shared" si="1"/>
        <v>0.81834889220639817</v>
      </c>
      <c r="BF31" s="468">
        <f t="shared" si="2"/>
        <v>0.18165110779360183</v>
      </c>
      <c r="BH31" s="468">
        <f t="shared" si="0"/>
        <v>3.2160834737417106E-3</v>
      </c>
    </row>
    <row r="32" spans="2:60" ht="13" customHeight="1">
      <c r="B32" s="4" t="s">
        <v>62</v>
      </c>
      <c r="C32" s="219" t="s">
        <v>538</v>
      </c>
      <c r="D32" s="21">
        <v>155</v>
      </c>
      <c r="E32" s="21">
        <v>0</v>
      </c>
      <c r="F32" s="21">
        <v>773</v>
      </c>
      <c r="G32" s="21">
        <v>72</v>
      </c>
      <c r="H32" s="21">
        <v>527</v>
      </c>
      <c r="I32" s="230">
        <v>6377</v>
      </c>
      <c r="J32" s="21">
        <v>229</v>
      </c>
      <c r="K32" s="21">
        <v>1824</v>
      </c>
      <c r="L32" s="21">
        <v>19140</v>
      </c>
      <c r="M32" s="231">
        <v>772</v>
      </c>
      <c r="N32" s="21">
        <v>2210</v>
      </c>
      <c r="O32" s="21">
        <v>1990</v>
      </c>
      <c r="P32" s="21">
        <v>5258</v>
      </c>
      <c r="Q32" s="21">
        <v>3243</v>
      </c>
      <c r="R32" s="21">
        <v>1656</v>
      </c>
      <c r="S32" s="230">
        <v>15589</v>
      </c>
      <c r="T32" s="21">
        <v>5042</v>
      </c>
      <c r="U32" s="21">
        <v>96</v>
      </c>
      <c r="V32" s="21">
        <v>8592</v>
      </c>
      <c r="W32" s="231">
        <v>434</v>
      </c>
      <c r="X32" s="21">
        <v>30498</v>
      </c>
      <c r="Y32" s="21">
        <v>14</v>
      </c>
      <c r="Z32" s="21">
        <v>342</v>
      </c>
      <c r="AA32" s="21">
        <v>47</v>
      </c>
      <c r="AB32" s="21">
        <v>127</v>
      </c>
      <c r="AC32" s="230">
        <v>4</v>
      </c>
      <c r="AD32" s="21">
        <v>59</v>
      </c>
      <c r="AE32" s="21">
        <v>13</v>
      </c>
      <c r="AF32" s="21">
        <v>0</v>
      </c>
      <c r="AG32" s="231">
        <v>84</v>
      </c>
      <c r="AH32" s="21">
        <v>964</v>
      </c>
      <c r="AI32" s="21">
        <v>533</v>
      </c>
      <c r="AJ32" s="21">
        <v>14</v>
      </c>
      <c r="AK32" s="21">
        <v>430</v>
      </c>
      <c r="AL32" s="21">
        <v>413</v>
      </c>
      <c r="AM32" s="21">
        <v>90</v>
      </c>
      <c r="AN32" s="21">
        <v>136</v>
      </c>
      <c r="AO32" s="82">
        <v>107747</v>
      </c>
      <c r="AP32" s="21">
        <v>120</v>
      </c>
      <c r="AQ32" s="54">
        <v>2314</v>
      </c>
      <c r="AR32" s="21">
        <v>0</v>
      </c>
      <c r="AS32" s="21">
        <v>0</v>
      </c>
      <c r="AT32" s="21">
        <v>0</v>
      </c>
      <c r="AU32" s="21">
        <v>-6131</v>
      </c>
      <c r="AV32" s="88">
        <v>-3697</v>
      </c>
      <c r="AW32" s="89">
        <v>104050</v>
      </c>
      <c r="AX32" s="88">
        <v>251000</v>
      </c>
      <c r="AY32" s="88">
        <v>247303</v>
      </c>
      <c r="AZ32" s="88">
        <v>355050</v>
      </c>
      <c r="BA32" s="89">
        <v>-71635</v>
      </c>
      <c r="BB32" s="87">
        <v>175668</v>
      </c>
      <c r="BC32" s="86">
        <v>283415</v>
      </c>
      <c r="BD32" s="75"/>
      <c r="BE32" s="576">
        <f t="shared" si="1"/>
        <v>0.68846708313310911</v>
      </c>
      <c r="BF32" s="468">
        <f t="shared" si="2"/>
        <v>0.31153291686689089</v>
      </c>
      <c r="BH32" s="468">
        <f t="shared" si="0"/>
        <v>6.9337716931317601E-4</v>
      </c>
    </row>
    <row r="33" spans="2:60" ht="13" customHeight="1">
      <c r="B33" s="4" t="s">
        <v>63</v>
      </c>
      <c r="C33" s="219" t="s">
        <v>13</v>
      </c>
      <c r="D33" s="21">
        <v>1</v>
      </c>
      <c r="E33" s="21">
        <v>4</v>
      </c>
      <c r="F33" s="21">
        <v>0</v>
      </c>
      <c r="G33" s="21">
        <v>33</v>
      </c>
      <c r="H33" s="21">
        <v>4055</v>
      </c>
      <c r="I33" s="230">
        <v>1</v>
      </c>
      <c r="J33" s="21">
        <v>0</v>
      </c>
      <c r="K33" s="21">
        <v>952</v>
      </c>
      <c r="L33" s="21">
        <v>2783</v>
      </c>
      <c r="M33" s="231">
        <v>33312</v>
      </c>
      <c r="N33" s="21">
        <v>280</v>
      </c>
      <c r="O33" s="21">
        <v>76956</v>
      </c>
      <c r="P33" s="21">
        <v>95262</v>
      </c>
      <c r="Q33" s="21">
        <v>48693</v>
      </c>
      <c r="R33" s="21">
        <v>4954</v>
      </c>
      <c r="S33" s="230">
        <v>2281</v>
      </c>
      <c r="T33" s="21">
        <v>37618</v>
      </c>
      <c r="U33" s="21">
        <v>206</v>
      </c>
      <c r="V33" s="21">
        <v>49718</v>
      </c>
      <c r="W33" s="231">
        <v>358</v>
      </c>
      <c r="X33" s="21">
        <v>11790</v>
      </c>
      <c r="Y33" s="21">
        <v>0</v>
      </c>
      <c r="Z33" s="21">
        <v>2</v>
      </c>
      <c r="AA33" s="21">
        <v>0</v>
      </c>
      <c r="AB33" s="21">
        <v>0</v>
      </c>
      <c r="AC33" s="230">
        <v>0</v>
      </c>
      <c r="AD33" s="21">
        <v>0</v>
      </c>
      <c r="AE33" s="21">
        <v>290</v>
      </c>
      <c r="AF33" s="21">
        <v>0</v>
      </c>
      <c r="AG33" s="231">
        <v>10</v>
      </c>
      <c r="AH33" s="21">
        <v>0</v>
      </c>
      <c r="AI33" s="21">
        <v>2</v>
      </c>
      <c r="AJ33" s="21">
        <v>0</v>
      </c>
      <c r="AK33" s="21">
        <v>91</v>
      </c>
      <c r="AL33" s="21">
        <v>8</v>
      </c>
      <c r="AM33" s="21">
        <v>0</v>
      </c>
      <c r="AN33" s="21">
        <v>125</v>
      </c>
      <c r="AO33" s="82">
        <v>369785</v>
      </c>
      <c r="AP33" s="21">
        <v>0</v>
      </c>
      <c r="AQ33" s="54">
        <v>-347</v>
      </c>
      <c r="AR33" s="21">
        <v>0</v>
      </c>
      <c r="AS33" s="21">
        <v>-242</v>
      </c>
      <c r="AT33" s="21">
        <v>-2483</v>
      </c>
      <c r="AU33" s="21">
        <v>-2223</v>
      </c>
      <c r="AV33" s="88">
        <v>-5295</v>
      </c>
      <c r="AW33" s="89">
        <v>364490</v>
      </c>
      <c r="AX33" s="88">
        <v>38700</v>
      </c>
      <c r="AY33" s="88">
        <v>33405</v>
      </c>
      <c r="AZ33" s="88">
        <v>403190</v>
      </c>
      <c r="BA33" s="89">
        <v>-314585</v>
      </c>
      <c r="BB33" s="87">
        <v>-281180</v>
      </c>
      <c r="BC33" s="86">
        <v>88605</v>
      </c>
      <c r="BD33" s="75"/>
      <c r="BE33" s="578">
        <f t="shared" si="1"/>
        <v>0.86308266344755691</v>
      </c>
      <c r="BF33" s="470">
        <f t="shared" si="2"/>
        <v>0.13691733655244309</v>
      </c>
      <c r="BH33" s="470">
        <f t="shared" si="0"/>
        <v>-1.0397661095577877E-4</v>
      </c>
    </row>
    <row r="34" spans="2:60" ht="13" customHeight="1">
      <c r="B34" s="98" t="s">
        <v>64</v>
      </c>
      <c r="C34" s="220" t="s">
        <v>15</v>
      </c>
      <c r="D34" s="99">
        <v>0</v>
      </c>
      <c r="E34" s="99">
        <v>2</v>
      </c>
      <c r="F34" s="99">
        <v>526</v>
      </c>
      <c r="G34" s="99">
        <v>0</v>
      </c>
      <c r="H34" s="99">
        <v>977</v>
      </c>
      <c r="I34" s="234">
        <v>1556</v>
      </c>
      <c r="J34" s="99">
        <v>0</v>
      </c>
      <c r="K34" s="99">
        <v>1803</v>
      </c>
      <c r="L34" s="99">
        <v>3675</v>
      </c>
      <c r="M34" s="235">
        <v>687</v>
      </c>
      <c r="N34" s="99">
        <v>86830</v>
      </c>
      <c r="O34" s="99">
        <v>23496</v>
      </c>
      <c r="P34" s="99">
        <v>24999</v>
      </c>
      <c r="Q34" s="99">
        <v>14900</v>
      </c>
      <c r="R34" s="99">
        <v>6599</v>
      </c>
      <c r="S34" s="234">
        <v>18766</v>
      </c>
      <c r="T34" s="99">
        <v>44254</v>
      </c>
      <c r="U34" s="99">
        <v>547</v>
      </c>
      <c r="V34" s="99">
        <v>22341</v>
      </c>
      <c r="W34" s="235">
        <v>1164</v>
      </c>
      <c r="X34" s="99">
        <v>4627</v>
      </c>
      <c r="Y34" s="99">
        <v>99</v>
      </c>
      <c r="Z34" s="99">
        <v>10</v>
      </c>
      <c r="AA34" s="99">
        <v>0</v>
      </c>
      <c r="AB34" s="99">
        <v>7</v>
      </c>
      <c r="AC34" s="234">
        <v>0</v>
      </c>
      <c r="AD34" s="99">
        <v>0</v>
      </c>
      <c r="AE34" s="99">
        <v>4</v>
      </c>
      <c r="AF34" s="99">
        <v>9</v>
      </c>
      <c r="AG34" s="235">
        <v>62</v>
      </c>
      <c r="AH34" s="99">
        <v>77</v>
      </c>
      <c r="AI34" s="99">
        <v>1027</v>
      </c>
      <c r="AJ34" s="99">
        <v>7</v>
      </c>
      <c r="AK34" s="99">
        <v>206</v>
      </c>
      <c r="AL34" s="99">
        <v>114</v>
      </c>
      <c r="AM34" s="99">
        <v>16</v>
      </c>
      <c r="AN34" s="99">
        <v>108</v>
      </c>
      <c r="AO34" s="100">
        <v>259495</v>
      </c>
      <c r="AP34" s="99">
        <v>17</v>
      </c>
      <c r="AQ34" s="101">
        <v>1953</v>
      </c>
      <c r="AR34" s="99">
        <v>0</v>
      </c>
      <c r="AS34" s="99">
        <v>0</v>
      </c>
      <c r="AT34" s="99">
        <v>-3156</v>
      </c>
      <c r="AU34" s="99">
        <v>-2141</v>
      </c>
      <c r="AV34" s="102">
        <v>-3327</v>
      </c>
      <c r="AW34" s="103">
        <v>256168</v>
      </c>
      <c r="AX34" s="102">
        <v>175518</v>
      </c>
      <c r="AY34" s="102">
        <v>172191</v>
      </c>
      <c r="AZ34" s="102">
        <v>431686</v>
      </c>
      <c r="BA34" s="103">
        <v>-215317</v>
      </c>
      <c r="BB34" s="104">
        <v>-43126</v>
      </c>
      <c r="BC34" s="105">
        <v>216369</v>
      </c>
      <c r="BD34" s="75"/>
      <c r="BE34" s="106">
        <f t="shared" si="1"/>
        <v>0.84053043315324316</v>
      </c>
      <c r="BF34" s="468">
        <f t="shared" si="2"/>
        <v>0.15946956684675684</v>
      </c>
      <c r="BH34" s="468">
        <f t="shared" si="0"/>
        <v>5.8520553658972902E-4</v>
      </c>
    </row>
    <row r="35" spans="2:60" ht="13" customHeight="1">
      <c r="B35" s="4" t="s">
        <v>65</v>
      </c>
      <c r="C35" s="219" t="s">
        <v>17</v>
      </c>
      <c r="D35" s="21">
        <v>213</v>
      </c>
      <c r="E35" s="21">
        <v>11</v>
      </c>
      <c r="F35" s="21">
        <v>5904</v>
      </c>
      <c r="G35" s="21">
        <v>54</v>
      </c>
      <c r="H35" s="21">
        <v>4584</v>
      </c>
      <c r="I35" s="230">
        <v>11214</v>
      </c>
      <c r="J35" s="21">
        <v>2</v>
      </c>
      <c r="K35" s="21">
        <v>2538</v>
      </c>
      <c r="L35" s="21">
        <v>3297</v>
      </c>
      <c r="M35" s="231">
        <v>894</v>
      </c>
      <c r="N35" s="21">
        <v>724</v>
      </c>
      <c r="O35" s="21">
        <v>27628</v>
      </c>
      <c r="P35" s="21">
        <v>25793</v>
      </c>
      <c r="Q35" s="21">
        <v>23179</v>
      </c>
      <c r="R35" s="21">
        <v>8488</v>
      </c>
      <c r="S35" s="230">
        <v>8667</v>
      </c>
      <c r="T35" s="21">
        <v>24271</v>
      </c>
      <c r="U35" s="21">
        <v>2023</v>
      </c>
      <c r="V35" s="21">
        <v>8716</v>
      </c>
      <c r="W35" s="231">
        <v>1290</v>
      </c>
      <c r="X35" s="21">
        <v>51217</v>
      </c>
      <c r="Y35" s="21">
        <v>114</v>
      </c>
      <c r="Z35" s="21">
        <v>43</v>
      </c>
      <c r="AA35" s="21">
        <v>12</v>
      </c>
      <c r="AB35" s="21">
        <v>1223</v>
      </c>
      <c r="AC35" s="230">
        <v>31</v>
      </c>
      <c r="AD35" s="21">
        <v>247</v>
      </c>
      <c r="AE35" s="21">
        <v>1047</v>
      </c>
      <c r="AF35" s="21">
        <v>121</v>
      </c>
      <c r="AG35" s="231">
        <v>1184</v>
      </c>
      <c r="AH35" s="21">
        <v>130</v>
      </c>
      <c r="AI35" s="21">
        <v>261</v>
      </c>
      <c r="AJ35" s="21">
        <v>69</v>
      </c>
      <c r="AK35" s="21">
        <v>679</v>
      </c>
      <c r="AL35" s="21">
        <v>788</v>
      </c>
      <c r="AM35" s="21">
        <v>7</v>
      </c>
      <c r="AN35" s="21">
        <v>151</v>
      </c>
      <c r="AO35" s="82">
        <v>216814</v>
      </c>
      <c r="AP35" s="21">
        <v>388</v>
      </c>
      <c r="AQ35" s="54">
        <v>2949</v>
      </c>
      <c r="AR35" s="21">
        <v>25</v>
      </c>
      <c r="AS35" s="21">
        <v>269</v>
      </c>
      <c r="AT35" s="21">
        <v>7164</v>
      </c>
      <c r="AU35" s="21">
        <v>-3437</v>
      </c>
      <c r="AV35" s="88">
        <v>7358</v>
      </c>
      <c r="AW35" s="89">
        <v>224172</v>
      </c>
      <c r="AX35" s="88">
        <v>336715</v>
      </c>
      <c r="AY35" s="88">
        <v>344073</v>
      </c>
      <c r="AZ35" s="88">
        <v>560887</v>
      </c>
      <c r="BA35" s="89">
        <v>-205880</v>
      </c>
      <c r="BB35" s="87">
        <v>138193</v>
      </c>
      <c r="BC35" s="86">
        <v>355007</v>
      </c>
      <c r="BD35" s="75"/>
      <c r="BE35" s="106">
        <f t="shared" si="1"/>
        <v>0.91840194136645081</v>
      </c>
      <c r="BF35" s="468">
        <f t="shared" si="2"/>
        <v>8.1598058633549186E-2</v>
      </c>
      <c r="BH35" s="468">
        <f t="shared" si="0"/>
        <v>8.8365137091813144E-4</v>
      </c>
    </row>
    <row r="36" spans="2:60" ht="13" customHeight="1">
      <c r="B36" s="4" t="s">
        <v>66</v>
      </c>
      <c r="C36" s="219" t="s">
        <v>539</v>
      </c>
      <c r="D36" s="21">
        <v>0</v>
      </c>
      <c r="E36" s="21">
        <v>5</v>
      </c>
      <c r="F36" s="21">
        <v>0</v>
      </c>
      <c r="G36" s="21">
        <v>0</v>
      </c>
      <c r="H36" s="21">
        <v>37</v>
      </c>
      <c r="I36" s="230">
        <v>6</v>
      </c>
      <c r="J36" s="21">
        <v>0</v>
      </c>
      <c r="K36" s="21">
        <v>249</v>
      </c>
      <c r="L36" s="21">
        <v>588</v>
      </c>
      <c r="M36" s="231">
        <v>120</v>
      </c>
      <c r="N36" s="21">
        <v>1</v>
      </c>
      <c r="O36" s="21">
        <v>246</v>
      </c>
      <c r="P36" s="21">
        <v>160818</v>
      </c>
      <c r="Q36" s="21">
        <v>27251</v>
      </c>
      <c r="R36" s="21">
        <v>3300</v>
      </c>
      <c r="S36" s="230">
        <v>651</v>
      </c>
      <c r="T36" s="21">
        <v>25511</v>
      </c>
      <c r="U36" s="21">
        <v>57</v>
      </c>
      <c r="V36" s="21">
        <v>7594</v>
      </c>
      <c r="W36" s="231">
        <v>66</v>
      </c>
      <c r="X36" s="21">
        <v>3582</v>
      </c>
      <c r="Y36" s="21">
        <v>0</v>
      </c>
      <c r="Z36" s="21">
        <v>810</v>
      </c>
      <c r="AA36" s="21">
        <v>0</v>
      </c>
      <c r="AB36" s="21">
        <v>2</v>
      </c>
      <c r="AC36" s="230">
        <v>0</v>
      </c>
      <c r="AD36" s="21">
        <v>0</v>
      </c>
      <c r="AE36" s="21">
        <v>48</v>
      </c>
      <c r="AF36" s="21">
        <v>0</v>
      </c>
      <c r="AG36" s="231">
        <v>89</v>
      </c>
      <c r="AH36" s="21">
        <v>0</v>
      </c>
      <c r="AI36" s="21">
        <v>0</v>
      </c>
      <c r="AJ36" s="21">
        <v>0</v>
      </c>
      <c r="AK36" s="21">
        <v>4933</v>
      </c>
      <c r="AL36" s="21">
        <v>3</v>
      </c>
      <c r="AM36" s="21">
        <v>0</v>
      </c>
      <c r="AN36" s="21">
        <v>0</v>
      </c>
      <c r="AO36" s="82">
        <v>235967</v>
      </c>
      <c r="AP36" s="21">
        <v>0</v>
      </c>
      <c r="AQ36" s="54">
        <v>144</v>
      </c>
      <c r="AR36" s="21">
        <v>0</v>
      </c>
      <c r="AS36" s="21">
        <v>3174</v>
      </c>
      <c r="AT36" s="21">
        <v>85505</v>
      </c>
      <c r="AU36" s="21">
        <v>1591</v>
      </c>
      <c r="AV36" s="88">
        <v>90414</v>
      </c>
      <c r="AW36" s="89">
        <v>326381</v>
      </c>
      <c r="AX36" s="88">
        <v>799623</v>
      </c>
      <c r="AY36" s="88">
        <v>890037</v>
      </c>
      <c r="AZ36" s="88">
        <v>1126004</v>
      </c>
      <c r="BA36" s="89">
        <v>-286857</v>
      </c>
      <c r="BB36" s="87">
        <v>603180</v>
      </c>
      <c r="BC36" s="86">
        <v>839147</v>
      </c>
      <c r="BD36" s="75"/>
      <c r="BE36" s="106">
        <f t="shared" si="1"/>
        <v>0.87890226453132991</v>
      </c>
      <c r="BF36" s="468">
        <f t="shared" si="2"/>
        <v>0.12109773546867009</v>
      </c>
      <c r="BH36" s="468">
        <f t="shared" si="0"/>
        <v>4.3148795324588313E-5</v>
      </c>
    </row>
    <row r="37" spans="2:60" ht="13" customHeight="1">
      <c r="B37" s="4" t="s">
        <v>67</v>
      </c>
      <c r="C37" s="219" t="s">
        <v>540</v>
      </c>
      <c r="D37" s="21">
        <v>0</v>
      </c>
      <c r="E37" s="21">
        <v>1</v>
      </c>
      <c r="F37" s="21">
        <v>0</v>
      </c>
      <c r="G37" s="21">
        <v>0</v>
      </c>
      <c r="H37" s="21">
        <v>34</v>
      </c>
      <c r="I37" s="230">
        <v>0</v>
      </c>
      <c r="J37" s="21">
        <v>0</v>
      </c>
      <c r="K37" s="21">
        <v>1935</v>
      </c>
      <c r="L37" s="21">
        <v>337</v>
      </c>
      <c r="M37" s="231">
        <v>137</v>
      </c>
      <c r="N37" s="21">
        <v>38</v>
      </c>
      <c r="O37" s="21">
        <v>141</v>
      </c>
      <c r="P37" s="21">
        <v>5338</v>
      </c>
      <c r="Q37" s="21">
        <v>116798</v>
      </c>
      <c r="R37" s="21">
        <v>428</v>
      </c>
      <c r="S37" s="230">
        <v>855</v>
      </c>
      <c r="T37" s="21">
        <v>1285</v>
      </c>
      <c r="U37" s="21">
        <v>37</v>
      </c>
      <c r="V37" s="21">
        <v>837</v>
      </c>
      <c r="W37" s="231">
        <v>17</v>
      </c>
      <c r="X37" s="21">
        <v>37</v>
      </c>
      <c r="Y37" s="21">
        <v>1</v>
      </c>
      <c r="Z37" s="21">
        <v>21</v>
      </c>
      <c r="AA37" s="21">
        <v>0</v>
      </c>
      <c r="AB37" s="21">
        <v>1</v>
      </c>
      <c r="AC37" s="230">
        <v>0</v>
      </c>
      <c r="AD37" s="21">
        <v>0</v>
      </c>
      <c r="AE37" s="21">
        <v>22</v>
      </c>
      <c r="AF37" s="21">
        <v>1</v>
      </c>
      <c r="AG37" s="231">
        <v>7</v>
      </c>
      <c r="AH37" s="21">
        <v>0</v>
      </c>
      <c r="AI37" s="21">
        <v>0</v>
      </c>
      <c r="AJ37" s="21">
        <v>0</v>
      </c>
      <c r="AK37" s="21">
        <v>7780</v>
      </c>
      <c r="AL37" s="21">
        <v>2</v>
      </c>
      <c r="AM37" s="21">
        <v>0</v>
      </c>
      <c r="AN37" s="21">
        <v>0</v>
      </c>
      <c r="AO37" s="82">
        <v>136090</v>
      </c>
      <c r="AP37" s="21">
        <v>0</v>
      </c>
      <c r="AQ37" s="54">
        <v>33</v>
      </c>
      <c r="AR37" s="21">
        <v>0</v>
      </c>
      <c r="AS37" s="21">
        <v>647</v>
      </c>
      <c r="AT37" s="21">
        <v>226779</v>
      </c>
      <c r="AU37" s="21">
        <v>-21539</v>
      </c>
      <c r="AV37" s="88">
        <v>205920</v>
      </c>
      <c r="AW37" s="89">
        <v>342010</v>
      </c>
      <c r="AX37" s="88">
        <v>577792</v>
      </c>
      <c r="AY37" s="88">
        <v>783712</v>
      </c>
      <c r="AZ37" s="88">
        <v>919802</v>
      </c>
      <c r="BA37" s="89">
        <v>-323674</v>
      </c>
      <c r="BB37" s="87">
        <v>460038</v>
      </c>
      <c r="BC37" s="86">
        <v>596128</v>
      </c>
      <c r="BD37" s="75"/>
      <c r="BE37" s="106">
        <f t="shared" si="1"/>
        <v>0.94638753252828867</v>
      </c>
      <c r="BF37" s="468">
        <f t="shared" si="2"/>
        <v>5.3612467471711334E-2</v>
      </c>
      <c r="BH37" s="468">
        <f t="shared" si="0"/>
        <v>9.8882655952181538E-6</v>
      </c>
    </row>
    <row r="38" spans="2:60" ht="13" customHeight="1">
      <c r="B38" s="90" t="s">
        <v>68</v>
      </c>
      <c r="C38" s="221" t="s">
        <v>541</v>
      </c>
      <c r="D38" s="91">
        <v>1</v>
      </c>
      <c r="E38" s="91">
        <v>0</v>
      </c>
      <c r="F38" s="91">
        <v>0</v>
      </c>
      <c r="G38" s="91">
        <v>0</v>
      </c>
      <c r="H38" s="91">
        <v>0</v>
      </c>
      <c r="I38" s="232">
        <v>0</v>
      </c>
      <c r="J38" s="91">
        <v>0</v>
      </c>
      <c r="K38" s="91">
        <v>0</v>
      </c>
      <c r="L38" s="91">
        <v>0</v>
      </c>
      <c r="M38" s="233">
        <v>0</v>
      </c>
      <c r="N38" s="91">
        <v>0</v>
      </c>
      <c r="O38" s="91">
        <v>5</v>
      </c>
      <c r="P38" s="91">
        <v>2769</v>
      </c>
      <c r="Q38" s="91">
        <v>2707</v>
      </c>
      <c r="R38" s="91">
        <v>11537</v>
      </c>
      <c r="S38" s="232">
        <v>19</v>
      </c>
      <c r="T38" s="91">
        <v>106</v>
      </c>
      <c r="U38" s="91">
        <v>67</v>
      </c>
      <c r="V38" s="91">
        <v>199</v>
      </c>
      <c r="W38" s="233">
        <v>10</v>
      </c>
      <c r="X38" s="91">
        <v>100</v>
      </c>
      <c r="Y38" s="91">
        <v>0</v>
      </c>
      <c r="Z38" s="91">
        <v>8</v>
      </c>
      <c r="AA38" s="91">
        <v>2</v>
      </c>
      <c r="AB38" s="91">
        <v>312</v>
      </c>
      <c r="AC38" s="232">
        <v>3</v>
      </c>
      <c r="AD38" s="91">
        <v>0</v>
      </c>
      <c r="AE38" s="91">
        <v>8</v>
      </c>
      <c r="AF38" s="91">
        <v>7</v>
      </c>
      <c r="AG38" s="233">
        <v>1016</v>
      </c>
      <c r="AH38" s="91">
        <v>0</v>
      </c>
      <c r="AI38" s="91">
        <v>7457</v>
      </c>
      <c r="AJ38" s="91">
        <v>0</v>
      </c>
      <c r="AK38" s="91">
        <v>2319</v>
      </c>
      <c r="AL38" s="91">
        <v>138</v>
      </c>
      <c r="AM38" s="91">
        <v>394</v>
      </c>
      <c r="AN38" s="91">
        <v>0</v>
      </c>
      <c r="AO38" s="92">
        <v>29184</v>
      </c>
      <c r="AP38" s="91">
        <v>29</v>
      </c>
      <c r="AQ38" s="93">
        <v>680</v>
      </c>
      <c r="AR38" s="91">
        <v>5</v>
      </c>
      <c r="AS38" s="91">
        <v>3722</v>
      </c>
      <c r="AT38" s="91">
        <v>36192</v>
      </c>
      <c r="AU38" s="91">
        <v>-5159</v>
      </c>
      <c r="AV38" s="94">
        <v>35469</v>
      </c>
      <c r="AW38" s="95">
        <v>64653</v>
      </c>
      <c r="AX38" s="94">
        <v>191033</v>
      </c>
      <c r="AY38" s="94">
        <v>226502</v>
      </c>
      <c r="AZ38" s="94">
        <v>255686</v>
      </c>
      <c r="BA38" s="95">
        <v>-53956</v>
      </c>
      <c r="BB38" s="96">
        <v>172546</v>
      </c>
      <c r="BC38" s="97">
        <v>201730</v>
      </c>
      <c r="BD38" s="75"/>
      <c r="BE38" s="576">
        <f t="shared" si="1"/>
        <v>0.83454750746291739</v>
      </c>
      <c r="BF38" s="468">
        <f t="shared" si="2"/>
        <v>0.16545249253708261</v>
      </c>
      <c r="BH38" s="468">
        <f t="shared" si="0"/>
        <v>2.0375820014388924E-4</v>
      </c>
    </row>
    <row r="39" spans="2:60" ht="13" customHeight="1">
      <c r="B39" s="4" t="s">
        <v>69</v>
      </c>
      <c r="C39" s="219" t="s">
        <v>243</v>
      </c>
      <c r="D39" s="21">
        <v>0</v>
      </c>
      <c r="E39" s="21">
        <v>0</v>
      </c>
      <c r="F39" s="21">
        <v>0</v>
      </c>
      <c r="G39" s="21">
        <v>0</v>
      </c>
      <c r="H39" s="21">
        <v>2</v>
      </c>
      <c r="I39" s="230">
        <v>4</v>
      </c>
      <c r="J39" s="21">
        <v>0</v>
      </c>
      <c r="K39" s="21">
        <v>0</v>
      </c>
      <c r="L39" s="21">
        <v>0</v>
      </c>
      <c r="M39" s="231">
        <v>0</v>
      </c>
      <c r="N39" s="21">
        <v>53</v>
      </c>
      <c r="O39" s="21">
        <v>470</v>
      </c>
      <c r="P39" s="21">
        <v>15034</v>
      </c>
      <c r="Q39" s="21">
        <v>8105</v>
      </c>
      <c r="R39" s="21">
        <v>24514</v>
      </c>
      <c r="S39" s="230">
        <v>103934</v>
      </c>
      <c r="T39" s="21">
        <v>144410</v>
      </c>
      <c r="U39" s="21">
        <v>13113</v>
      </c>
      <c r="V39" s="21">
        <v>9719</v>
      </c>
      <c r="W39" s="231">
        <v>1538</v>
      </c>
      <c r="X39" s="21">
        <v>211</v>
      </c>
      <c r="Y39" s="21">
        <v>0</v>
      </c>
      <c r="Z39" s="21">
        <v>2</v>
      </c>
      <c r="AA39" s="21">
        <v>0</v>
      </c>
      <c r="AB39" s="21">
        <v>18</v>
      </c>
      <c r="AC39" s="230">
        <v>10</v>
      </c>
      <c r="AD39" s="21">
        <v>0</v>
      </c>
      <c r="AE39" s="21">
        <v>1</v>
      </c>
      <c r="AF39" s="21">
        <v>71</v>
      </c>
      <c r="AG39" s="231">
        <v>506</v>
      </c>
      <c r="AH39" s="21">
        <v>832</v>
      </c>
      <c r="AI39" s="21">
        <v>1</v>
      </c>
      <c r="AJ39" s="21">
        <v>0</v>
      </c>
      <c r="AK39" s="21">
        <v>7943</v>
      </c>
      <c r="AL39" s="21">
        <v>4</v>
      </c>
      <c r="AM39" s="21">
        <v>538</v>
      </c>
      <c r="AN39" s="21">
        <v>0</v>
      </c>
      <c r="AO39" s="82">
        <v>331033</v>
      </c>
      <c r="AP39" s="21">
        <v>5</v>
      </c>
      <c r="AQ39" s="54">
        <v>315</v>
      </c>
      <c r="AR39" s="21">
        <v>0</v>
      </c>
      <c r="AS39" s="21">
        <v>0</v>
      </c>
      <c r="AT39" s="21">
        <v>0</v>
      </c>
      <c r="AU39" s="21">
        <v>-2614</v>
      </c>
      <c r="AV39" s="88">
        <v>-2294</v>
      </c>
      <c r="AW39" s="89">
        <v>328739</v>
      </c>
      <c r="AX39" s="88">
        <v>292848</v>
      </c>
      <c r="AY39" s="88">
        <v>290554</v>
      </c>
      <c r="AZ39" s="88">
        <v>621587</v>
      </c>
      <c r="BA39" s="89">
        <v>-290810</v>
      </c>
      <c r="BB39" s="87">
        <v>-256</v>
      </c>
      <c r="BC39" s="86">
        <v>330777</v>
      </c>
      <c r="BD39" s="75"/>
      <c r="BE39" s="577">
        <f t="shared" si="1"/>
        <v>0.88462275543820479</v>
      </c>
      <c r="BF39" s="469">
        <f t="shared" si="2"/>
        <v>0.11537724456179521</v>
      </c>
      <c r="BH39" s="469">
        <f t="shared" si="0"/>
        <v>9.4387989772536936E-5</v>
      </c>
    </row>
    <row r="40" spans="2:60" ht="13" customHeight="1">
      <c r="B40" s="4" t="s">
        <v>70</v>
      </c>
      <c r="C40" s="219" t="s">
        <v>52</v>
      </c>
      <c r="D40" s="21">
        <v>0</v>
      </c>
      <c r="E40" s="21">
        <v>3</v>
      </c>
      <c r="F40" s="21">
        <v>0</v>
      </c>
      <c r="G40" s="21">
        <v>0</v>
      </c>
      <c r="H40" s="21">
        <v>23</v>
      </c>
      <c r="I40" s="230">
        <v>4</v>
      </c>
      <c r="J40" s="21">
        <v>0</v>
      </c>
      <c r="K40" s="21">
        <v>21</v>
      </c>
      <c r="L40" s="21">
        <v>1</v>
      </c>
      <c r="M40" s="231">
        <v>0</v>
      </c>
      <c r="N40" s="21">
        <v>6</v>
      </c>
      <c r="O40" s="21">
        <v>217</v>
      </c>
      <c r="P40" s="21">
        <v>24310</v>
      </c>
      <c r="Q40" s="21">
        <v>13266</v>
      </c>
      <c r="R40" s="21">
        <v>4325</v>
      </c>
      <c r="S40" s="230">
        <v>2863</v>
      </c>
      <c r="T40" s="21">
        <v>77340</v>
      </c>
      <c r="U40" s="21">
        <v>518</v>
      </c>
      <c r="V40" s="21">
        <v>47257</v>
      </c>
      <c r="W40" s="231">
        <v>162</v>
      </c>
      <c r="X40" s="21">
        <v>4538</v>
      </c>
      <c r="Y40" s="21">
        <v>0</v>
      </c>
      <c r="Z40" s="21">
        <v>18</v>
      </c>
      <c r="AA40" s="21">
        <v>0</v>
      </c>
      <c r="AB40" s="21">
        <v>98</v>
      </c>
      <c r="AC40" s="230">
        <v>1</v>
      </c>
      <c r="AD40" s="21">
        <v>8</v>
      </c>
      <c r="AE40" s="21">
        <v>54</v>
      </c>
      <c r="AF40" s="21">
        <v>13</v>
      </c>
      <c r="AG40" s="231">
        <v>517</v>
      </c>
      <c r="AH40" s="21">
        <v>311</v>
      </c>
      <c r="AI40" s="21">
        <v>39</v>
      </c>
      <c r="AJ40" s="21">
        <v>0</v>
      </c>
      <c r="AK40" s="21">
        <v>3540</v>
      </c>
      <c r="AL40" s="21">
        <v>58</v>
      </c>
      <c r="AM40" s="21">
        <v>0</v>
      </c>
      <c r="AN40" s="21">
        <v>12</v>
      </c>
      <c r="AO40" s="82">
        <v>179523</v>
      </c>
      <c r="AP40" s="21">
        <v>885</v>
      </c>
      <c r="AQ40" s="54">
        <v>35325</v>
      </c>
      <c r="AR40" s="21">
        <v>0</v>
      </c>
      <c r="AS40" s="21">
        <v>5078</v>
      </c>
      <c r="AT40" s="21">
        <v>80014</v>
      </c>
      <c r="AU40" s="21">
        <v>-10128</v>
      </c>
      <c r="AV40" s="88">
        <v>111174</v>
      </c>
      <c r="AW40" s="89">
        <v>290697</v>
      </c>
      <c r="AX40" s="88">
        <v>751465</v>
      </c>
      <c r="AY40" s="88">
        <v>862639</v>
      </c>
      <c r="AZ40" s="88">
        <v>1042162</v>
      </c>
      <c r="BA40" s="89">
        <v>-281418</v>
      </c>
      <c r="BB40" s="87">
        <v>581221</v>
      </c>
      <c r="BC40" s="86">
        <v>760744</v>
      </c>
      <c r="BD40" s="75"/>
      <c r="BE40" s="576">
        <f t="shared" si="1"/>
        <v>0.96808016594598501</v>
      </c>
      <c r="BF40" s="468">
        <f t="shared" si="2"/>
        <v>3.1919834054014995E-2</v>
      </c>
      <c r="BH40" s="468">
        <f t="shared" si="0"/>
        <v>1.058493885306307E-2</v>
      </c>
    </row>
    <row r="41" spans="2:60" ht="13" customHeight="1">
      <c r="B41" s="4" t="s">
        <v>72</v>
      </c>
      <c r="C41" s="219" t="s">
        <v>929</v>
      </c>
      <c r="D41" s="21">
        <v>0</v>
      </c>
      <c r="E41" s="21">
        <v>0</v>
      </c>
      <c r="F41" s="21">
        <v>4</v>
      </c>
      <c r="G41" s="21">
        <v>0</v>
      </c>
      <c r="H41" s="21">
        <v>0</v>
      </c>
      <c r="I41" s="230">
        <v>39</v>
      </c>
      <c r="J41" s="21">
        <v>0</v>
      </c>
      <c r="K41" s="21">
        <v>7</v>
      </c>
      <c r="L41" s="21">
        <v>0</v>
      </c>
      <c r="M41" s="231">
        <v>0</v>
      </c>
      <c r="N41" s="21">
        <v>0</v>
      </c>
      <c r="O41" s="21">
        <v>16</v>
      </c>
      <c r="P41" s="21">
        <v>2704</v>
      </c>
      <c r="Q41" s="21">
        <v>92</v>
      </c>
      <c r="R41" s="21">
        <v>0</v>
      </c>
      <c r="S41" s="230">
        <v>7</v>
      </c>
      <c r="T41" s="21">
        <v>12</v>
      </c>
      <c r="U41" s="21">
        <v>2085</v>
      </c>
      <c r="V41" s="21">
        <v>6439</v>
      </c>
      <c r="W41" s="231">
        <v>3</v>
      </c>
      <c r="X41" s="21">
        <v>872</v>
      </c>
      <c r="Y41" s="21">
        <v>0</v>
      </c>
      <c r="Z41" s="21">
        <v>0</v>
      </c>
      <c r="AA41" s="21">
        <v>3</v>
      </c>
      <c r="AB41" s="21">
        <v>109</v>
      </c>
      <c r="AC41" s="230">
        <v>26</v>
      </c>
      <c r="AD41" s="21">
        <v>26</v>
      </c>
      <c r="AE41" s="21">
        <v>33</v>
      </c>
      <c r="AF41" s="21">
        <v>13</v>
      </c>
      <c r="AG41" s="231">
        <v>516</v>
      </c>
      <c r="AH41" s="21">
        <v>74</v>
      </c>
      <c r="AI41" s="21">
        <v>11</v>
      </c>
      <c r="AJ41" s="21">
        <v>2</v>
      </c>
      <c r="AK41" s="21">
        <v>559</v>
      </c>
      <c r="AL41" s="21">
        <v>21</v>
      </c>
      <c r="AM41" s="21">
        <v>0</v>
      </c>
      <c r="AN41" s="21">
        <v>0</v>
      </c>
      <c r="AO41" s="82">
        <v>13673</v>
      </c>
      <c r="AP41" s="21">
        <v>446</v>
      </c>
      <c r="AQ41" s="54">
        <v>39864</v>
      </c>
      <c r="AR41" s="21">
        <v>0</v>
      </c>
      <c r="AS41" s="21">
        <v>10195</v>
      </c>
      <c r="AT41" s="21">
        <v>49743</v>
      </c>
      <c r="AU41" s="21">
        <v>-46</v>
      </c>
      <c r="AV41" s="88">
        <v>100202</v>
      </c>
      <c r="AW41" s="89">
        <v>113875</v>
      </c>
      <c r="AX41" s="88">
        <v>40535</v>
      </c>
      <c r="AY41" s="88">
        <v>140737</v>
      </c>
      <c r="AZ41" s="88">
        <v>154410</v>
      </c>
      <c r="BA41" s="89">
        <v>-113521</v>
      </c>
      <c r="BB41" s="87">
        <v>27216</v>
      </c>
      <c r="BC41" s="86">
        <v>40889</v>
      </c>
      <c r="BD41" s="75"/>
      <c r="BE41" s="576">
        <f t="shared" si="1"/>
        <v>0.99689132821075743</v>
      </c>
      <c r="BF41" s="468">
        <f t="shared" si="2"/>
        <v>3.1086717892425675E-3</v>
      </c>
      <c r="BH41" s="468">
        <f t="shared" si="0"/>
        <v>1.1945024839023531E-2</v>
      </c>
    </row>
    <row r="42" spans="2:60" ht="13" customHeight="1">
      <c r="B42" s="4" t="s">
        <v>73</v>
      </c>
      <c r="C42" s="219" t="s">
        <v>53</v>
      </c>
      <c r="D42" s="21">
        <v>40</v>
      </c>
      <c r="E42" s="21">
        <v>0</v>
      </c>
      <c r="F42" s="21">
        <v>0</v>
      </c>
      <c r="G42" s="21">
        <v>0</v>
      </c>
      <c r="H42" s="21">
        <v>0</v>
      </c>
      <c r="I42" s="230">
        <v>0</v>
      </c>
      <c r="J42" s="21">
        <v>0</v>
      </c>
      <c r="K42" s="21">
        <v>0</v>
      </c>
      <c r="L42" s="21">
        <v>0</v>
      </c>
      <c r="M42" s="231">
        <v>0</v>
      </c>
      <c r="N42" s="21">
        <v>0</v>
      </c>
      <c r="O42" s="21">
        <v>0</v>
      </c>
      <c r="P42" s="21">
        <v>0</v>
      </c>
      <c r="Q42" s="21">
        <v>350</v>
      </c>
      <c r="R42" s="21">
        <v>0</v>
      </c>
      <c r="S42" s="230">
        <v>0</v>
      </c>
      <c r="T42" s="21">
        <v>0</v>
      </c>
      <c r="U42" s="21">
        <v>0</v>
      </c>
      <c r="V42" s="21">
        <v>429552</v>
      </c>
      <c r="W42" s="231">
        <v>0</v>
      </c>
      <c r="X42" s="21">
        <v>0</v>
      </c>
      <c r="Y42" s="21">
        <v>0</v>
      </c>
      <c r="Z42" s="21">
        <v>0</v>
      </c>
      <c r="AA42" s="21">
        <v>0</v>
      </c>
      <c r="AB42" s="21">
        <v>0</v>
      </c>
      <c r="AC42" s="230">
        <v>0</v>
      </c>
      <c r="AD42" s="21">
        <v>0</v>
      </c>
      <c r="AE42" s="21">
        <v>2735</v>
      </c>
      <c r="AF42" s="21">
        <v>0</v>
      </c>
      <c r="AG42" s="231">
        <v>2215</v>
      </c>
      <c r="AH42" s="21">
        <v>53</v>
      </c>
      <c r="AI42" s="21">
        <v>0</v>
      </c>
      <c r="AJ42" s="21">
        <v>0</v>
      </c>
      <c r="AK42" s="21">
        <v>12116</v>
      </c>
      <c r="AL42" s="21">
        <v>10</v>
      </c>
      <c r="AM42" s="21">
        <v>0</v>
      </c>
      <c r="AN42" s="21">
        <v>0</v>
      </c>
      <c r="AO42" s="82">
        <v>447071</v>
      </c>
      <c r="AP42" s="21">
        <v>0</v>
      </c>
      <c r="AQ42" s="54">
        <v>171578</v>
      </c>
      <c r="AR42" s="21">
        <v>0</v>
      </c>
      <c r="AS42" s="21">
        <v>6160</v>
      </c>
      <c r="AT42" s="21">
        <v>56162</v>
      </c>
      <c r="AU42" s="21">
        <v>-2997</v>
      </c>
      <c r="AV42" s="88">
        <v>230903</v>
      </c>
      <c r="AW42" s="89">
        <v>677974</v>
      </c>
      <c r="AX42" s="88">
        <v>975105</v>
      </c>
      <c r="AY42" s="88">
        <v>1206008</v>
      </c>
      <c r="AZ42" s="88">
        <v>1653079</v>
      </c>
      <c r="BA42" s="89">
        <v>-632656</v>
      </c>
      <c r="BB42" s="87">
        <v>573352</v>
      </c>
      <c r="BC42" s="86">
        <v>1020423</v>
      </c>
      <c r="BD42" s="75"/>
      <c r="BE42" s="576">
        <f t="shared" si="1"/>
        <v>0.93315672872411037</v>
      </c>
      <c r="BF42" s="468">
        <f t="shared" si="2"/>
        <v>6.6843271275889626E-2</v>
      </c>
      <c r="BH42" s="468">
        <f t="shared" si="0"/>
        <v>5.1412388918070928E-2</v>
      </c>
    </row>
    <row r="43" spans="2:60" ht="13" customHeight="1">
      <c r="B43" s="4" t="s">
        <v>74</v>
      </c>
      <c r="C43" s="219" t="s">
        <v>23</v>
      </c>
      <c r="D43" s="21">
        <v>92</v>
      </c>
      <c r="E43" s="21">
        <v>7</v>
      </c>
      <c r="F43" s="21">
        <v>2624</v>
      </c>
      <c r="G43" s="21">
        <v>828</v>
      </c>
      <c r="H43" s="21">
        <v>1961</v>
      </c>
      <c r="I43" s="230">
        <v>2591</v>
      </c>
      <c r="J43" s="21">
        <v>10</v>
      </c>
      <c r="K43" s="21">
        <v>3383</v>
      </c>
      <c r="L43" s="21">
        <v>3611</v>
      </c>
      <c r="M43" s="231">
        <v>823</v>
      </c>
      <c r="N43" s="21">
        <v>5154</v>
      </c>
      <c r="O43" s="21">
        <v>479</v>
      </c>
      <c r="P43" s="21">
        <v>749</v>
      </c>
      <c r="Q43" s="21">
        <v>1675</v>
      </c>
      <c r="R43" s="21">
        <v>795</v>
      </c>
      <c r="S43" s="230">
        <v>862</v>
      </c>
      <c r="T43" s="21">
        <v>6087</v>
      </c>
      <c r="U43" s="21">
        <v>81</v>
      </c>
      <c r="V43" s="21">
        <v>1157</v>
      </c>
      <c r="W43" s="231">
        <v>6597</v>
      </c>
      <c r="X43" s="21">
        <v>1832</v>
      </c>
      <c r="Y43" s="21">
        <v>563</v>
      </c>
      <c r="Z43" s="21">
        <v>231</v>
      </c>
      <c r="AA43" s="21">
        <v>509</v>
      </c>
      <c r="AB43" s="21">
        <v>3445</v>
      </c>
      <c r="AC43" s="230">
        <v>3789</v>
      </c>
      <c r="AD43" s="21">
        <v>27</v>
      </c>
      <c r="AE43" s="21">
        <v>798</v>
      </c>
      <c r="AF43" s="21">
        <v>2494</v>
      </c>
      <c r="AG43" s="231">
        <v>2500</v>
      </c>
      <c r="AH43" s="21">
        <v>11200</v>
      </c>
      <c r="AI43" s="21">
        <v>2363</v>
      </c>
      <c r="AJ43" s="21">
        <v>1070</v>
      </c>
      <c r="AK43" s="21">
        <v>1996</v>
      </c>
      <c r="AL43" s="21">
        <v>1950</v>
      </c>
      <c r="AM43" s="21">
        <v>2166</v>
      </c>
      <c r="AN43" s="21">
        <v>36</v>
      </c>
      <c r="AO43" s="82">
        <v>76535</v>
      </c>
      <c r="AP43" s="21">
        <v>2585</v>
      </c>
      <c r="AQ43" s="54">
        <v>29566</v>
      </c>
      <c r="AR43" s="21">
        <v>0</v>
      </c>
      <c r="AS43" s="21">
        <v>995</v>
      </c>
      <c r="AT43" s="21">
        <v>17902</v>
      </c>
      <c r="AU43" s="21">
        <v>-1212</v>
      </c>
      <c r="AV43" s="88">
        <v>49836</v>
      </c>
      <c r="AW43" s="89">
        <v>126371</v>
      </c>
      <c r="AX43" s="88">
        <v>105987</v>
      </c>
      <c r="AY43" s="88">
        <v>155823</v>
      </c>
      <c r="AZ43" s="88">
        <v>232358</v>
      </c>
      <c r="BA43" s="89">
        <v>-86541</v>
      </c>
      <c r="BB43" s="87">
        <v>69282</v>
      </c>
      <c r="BC43" s="86">
        <v>145817</v>
      </c>
      <c r="BD43" s="75"/>
      <c r="BE43" s="578">
        <f t="shared" si="1"/>
        <v>0.68481692793441529</v>
      </c>
      <c r="BF43" s="470">
        <f t="shared" si="2"/>
        <v>0.31518307206558471</v>
      </c>
      <c r="BH43" s="470">
        <f t="shared" si="0"/>
        <v>8.8592866844915148E-3</v>
      </c>
    </row>
    <row r="44" spans="2:60" ht="13" customHeight="1">
      <c r="B44" s="98" t="s">
        <v>76</v>
      </c>
      <c r="C44" s="220" t="s">
        <v>25</v>
      </c>
      <c r="D44" s="99">
        <v>244</v>
      </c>
      <c r="E44" s="99">
        <v>4</v>
      </c>
      <c r="F44" s="99">
        <v>227</v>
      </c>
      <c r="G44" s="99">
        <v>521</v>
      </c>
      <c r="H44" s="99">
        <v>1024</v>
      </c>
      <c r="I44" s="234">
        <v>2116</v>
      </c>
      <c r="J44" s="99">
        <v>61</v>
      </c>
      <c r="K44" s="99">
        <v>3275</v>
      </c>
      <c r="L44" s="99">
        <v>2099</v>
      </c>
      <c r="M44" s="235">
        <v>524</v>
      </c>
      <c r="N44" s="99">
        <v>639</v>
      </c>
      <c r="O44" s="99">
        <v>2432</v>
      </c>
      <c r="P44" s="99">
        <v>1991</v>
      </c>
      <c r="Q44" s="99">
        <v>1525</v>
      </c>
      <c r="R44" s="99">
        <v>430</v>
      </c>
      <c r="S44" s="234">
        <v>1631</v>
      </c>
      <c r="T44" s="99">
        <v>2085</v>
      </c>
      <c r="U44" s="99">
        <v>105</v>
      </c>
      <c r="V44" s="99">
        <v>800</v>
      </c>
      <c r="W44" s="235">
        <v>310</v>
      </c>
      <c r="X44" s="99">
        <v>485</v>
      </c>
      <c r="Y44" s="99">
        <v>3017</v>
      </c>
      <c r="Z44" s="99">
        <v>2581</v>
      </c>
      <c r="AA44" s="99">
        <v>283</v>
      </c>
      <c r="AB44" s="99">
        <v>2201</v>
      </c>
      <c r="AC44" s="234">
        <v>953</v>
      </c>
      <c r="AD44" s="99">
        <v>10940</v>
      </c>
      <c r="AE44" s="99">
        <v>4834</v>
      </c>
      <c r="AF44" s="99">
        <v>1259</v>
      </c>
      <c r="AG44" s="235">
        <v>3337</v>
      </c>
      <c r="AH44" s="99">
        <v>3718</v>
      </c>
      <c r="AI44" s="99">
        <v>1948</v>
      </c>
      <c r="AJ44" s="99">
        <v>50</v>
      </c>
      <c r="AK44" s="99">
        <v>587</v>
      </c>
      <c r="AL44" s="99">
        <v>1618</v>
      </c>
      <c r="AM44" s="99">
        <v>0</v>
      </c>
      <c r="AN44" s="99">
        <v>725</v>
      </c>
      <c r="AO44" s="100">
        <v>60579</v>
      </c>
      <c r="AP44" s="99">
        <v>0</v>
      </c>
      <c r="AQ44" s="101">
        <v>0</v>
      </c>
      <c r="AR44" s="99">
        <v>0</v>
      </c>
      <c r="AS44" s="99">
        <v>191939</v>
      </c>
      <c r="AT44" s="99">
        <v>330190</v>
      </c>
      <c r="AU44" s="99">
        <v>0</v>
      </c>
      <c r="AV44" s="102">
        <v>522129</v>
      </c>
      <c r="AW44" s="103">
        <v>582708</v>
      </c>
      <c r="AX44" s="102">
        <v>0</v>
      </c>
      <c r="AY44" s="102">
        <v>522129</v>
      </c>
      <c r="AZ44" s="102">
        <v>582708</v>
      </c>
      <c r="BA44" s="103">
        <v>0</v>
      </c>
      <c r="BB44" s="104">
        <v>522129</v>
      </c>
      <c r="BC44" s="105">
        <v>582708</v>
      </c>
      <c r="BD44" s="75"/>
      <c r="BE44" s="106">
        <f t="shared" si="1"/>
        <v>0</v>
      </c>
      <c r="BF44" s="468">
        <f t="shared" si="2"/>
        <v>1</v>
      </c>
      <c r="BH44" s="468">
        <f t="shared" si="0"/>
        <v>0</v>
      </c>
    </row>
    <row r="45" spans="2:60" ht="13" customHeight="1">
      <c r="B45" s="4" t="s">
        <v>77</v>
      </c>
      <c r="C45" s="219" t="s">
        <v>542</v>
      </c>
      <c r="D45" s="21">
        <v>772</v>
      </c>
      <c r="E45" s="21">
        <v>12</v>
      </c>
      <c r="F45" s="21">
        <v>6428</v>
      </c>
      <c r="G45" s="21">
        <v>3360</v>
      </c>
      <c r="H45" s="21">
        <v>4103</v>
      </c>
      <c r="I45" s="230">
        <v>7487</v>
      </c>
      <c r="J45" s="21">
        <v>149</v>
      </c>
      <c r="K45" s="21">
        <v>18157</v>
      </c>
      <c r="L45" s="21">
        <v>12532</v>
      </c>
      <c r="M45" s="231">
        <v>3176</v>
      </c>
      <c r="N45" s="21">
        <v>5795</v>
      </c>
      <c r="O45" s="21">
        <v>5880</v>
      </c>
      <c r="P45" s="21">
        <v>11880</v>
      </c>
      <c r="Q45" s="21">
        <v>8288</v>
      </c>
      <c r="R45" s="21">
        <v>1269</v>
      </c>
      <c r="S45" s="230">
        <v>9016</v>
      </c>
      <c r="T45" s="21">
        <v>6395</v>
      </c>
      <c r="U45" s="21">
        <v>308</v>
      </c>
      <c r="V45" s="21">
        <v>9924</v>
      </c>
      <c r="W45" s="231">
        <v>3830</v>
      </c>
      <c r="X45" s="21">
        <v>1748</v>
      </c>
      <c r="Y45" s="21">
        <v>14573</v>
      </c>
      <c r="Z45" s="21">
        <v>3487</v>
      </c>
      <c r="AA45" s="21">
        <v>6583</v>
      </c>
      <c r="AB45" s="21">
        <v>18061</v>
      </c>
      <c r="AC45" s="230">
        <v>1440</v>
      </c>
      <c r="AD45" s="21">
        <v>1695</v>
      </c>
      <c r="AE45" s="21">
        <v>5550</v>
      </c>
      <c r="AF45" s="21">
        <v>1849</v>
      </c>
      <c r="AG45" s="231">
        <v>4077</v>
      </c>
      <c r="AH45" s="21">
        <v>6878</v>
      </c>
      <c r="AI45" s="21">
        <v>8262</v>
      </c>
      <c r="AJ45" s="21">
        <v>113</v>
      </c>
      <c r="AK45" s="21">
        <v>1827</v>
      </c>
      <c r="AL45" s="21">
        <v>11635</v>
      </c>
      <c r="AM45" s="21">
        <v>0</v>
      </c>
      <c r="AN45" s="21">
        <v>841</v>
      </c>
      <c r="AO45" s="82">
        <v>207380</v>
      </c>
      <c r="AP45" s="21">
        <v>74</v>
      </c>
      <c r="AQ45" s="54">
        <v>74225</v>
      </c>
      <c r="AR45" s="21">
        <v>0</v>
      </c>
      <c r="AS45" s="21">
        <v>0</v>
      </c>
      <c r="AT45" s="21">
        <v>0</v>
      </c>
      <c r="AU45" s="21">
        <v>0</v>
      </c>
      <c r="AV45" s="88">
        <v>74299</v>
      </c>
      <c r="AW45" s="89">
        <v>281679</v>
      </c>
      <c r="AX45" s="88">
        <v>126</v>
      </c>
      <c r="AY45" s="88">
        <v>74425</v>
      </c>
      <c r="AZ45" s="88">
        <v>281805</v>
      </c>
      <c r="BA45" s="89">
        <v>-160274</v>
      </c>
      <c r="BB45" s="87">
        <v>-85849</v>
      </c>
      <c r="BC45" s="86">
        <v>121531</v>
      </c>
      <c r="BD45" s="75"/>
      <c r="BE45" s="106">
        <f t="shared" si="1"/>
        <v>0.56899520376030877</v>
      </c>
      <c r="BF45" s="468">
        <f t="shared" si="2"/>
        <v>0.43100479623969123</v>
      </c>
      <c r="BH45" s="468">
        <f t="shared" si="0"/>
        <v>2.2241106478941439E-2</v>
      </c>
    </row>
    <row r="46" spans="2:60" ht="13" customHeight="1">
      <c r="B46" s="4" t="s">
        <v>79</v>
      </c>
      <c r="C46" s="219" t="s">
        <v>281</v>
      </c>
      <c r="D46" s="21">
        <v>24</v>
      </c>
      <c r="E46" s="21">
        <v>4</v>
      </c>
      <c r="F46" s="21">
        <v>797</v>
      </c>
      <c r="G46" s="21">
        <v>140</v>
      </c>
      <c r="H46" s="21">
        <v>377</v>
      </c>
      <c r="I46" s="230">
        <v>1859</v>
      </c>
      <c r="J46" s="21">
        <v>6</v>
      </c>
      <c r="K46" s="21">
        <v>430</v>
      </c>
      <c r="L46" s="21">
        <v>247</v>
      </c>
      <c r="M46" s="231">
        <v>101</v>
      </c>
      <c r="N46" s="21">
        <v>85</v>
      </c>
      <c r="O46" s="21">
        <v>194</v>
      </c>
      <c r="P46" s="21">
        <v>327</v>
      </c>
      <c r="Q46" s="21">
        <v>316</v>
      </c>
      <c r="R46" s="21">
        <v>69</v>
      </c>
      <c r="S46" s="230">
        <v>643</v>
      </c>
      <c r="T46" s="21">
        <v>313</v>
      </c>
      <c r="U46" s="21">
        <v>12</v>
      </c>
      <c r="V46" s="21">
        <v>312</v>
      </c>
      <c r="W46" s="231">
        <v>79</v>
      </c>
      <c r="X46" s="21">
        <v>519</v>
      </c>
      <c r="Y46" s="21">
        <v>144</v>
      </c>
      <c r="Z46" s="21">
        <v>3647</v>
      </c>
      <c r="AA46" s="21">
        <v>767</v>
      </c>
      <c r="AB46" s="21">
        <v>1850</v>
      </c>
      <c r="AC46" s="230">
        <v>320</v>
      </c>
      <c r="AD46" s="21">
        <v>176</v>
      </c>
      <c r="AE46" s="21">
        <v>2048</v>
      </c>
      <c r="AF46" s="21">
        <v>813</v>
      </c>
      <c r="AG46" s="231">
        <v>1476</v>
      </c>
      <c r="AH46" s="21">
        <v>4292</v>
      </c>
      <c r="AI46" s="21">
        <v>2950</v>
      </c>
      <c r="AJ46" s="21">
        <v>59</v>
      </c>
      <c r="AK46" s="21">
        <v>346</v>
      </c>
      <c r="AL46" s="21">
        <v>3068</v>
      </c>
      <c r="AM46" s="21">
        <v>0</v>
      </c>
      <c r="AN46" s="21">
        <v>40</v>
      </c>
      <c r="AO46" s="82">
        <v>28850</v>
      </c>
      <c r="AP46" s="21">
        <v>33</v>
      </c>
      <c r="AQ46" s="54">
        <v>31498</v>
      </c>
      <c r="AR46" s="21">
        <v>-1918</v>
      </c>
      <c r="AS46" s="21">
        <v>0</v>
      </c>
      <c r="AT46" s="21">
        <v>0</v>
      </c>
      <c r="AU46" s="21">
        <v>0</v>
      </c>
      <c r="AV46" s="88">
        <v>29613</v>
      </c>
      <c r="AW46" s="89">
        <v>58463</v>
      </c>
      <c r="AX46" s="88">
        <v>44</v>
      </c>
      <c r="AY46" s="88">
        <v>29657</v>
      </c>
      <c r="AZ46" s="88">
        <v>58507</v>
      </c>
      <c r="BA46" s="89">
        <v>-10</v>
      </c>
      <c r="BB46" s="87">
        <v>29647</v>
      </c>
      <c r="BC46" s="86">
        <v>58497</v>
      </c>
      <c r="BD46" s="75"/>
      <c r="BE46" s="106">
        <f t="shared" si="1"/>
        <v>1.7104835537006311E-4</v>
      </c>
      <c r="BF46" s="468">
        <f t="shared" si="2"/>
        <v>0.99982895164462993</v>
      </c>
      <c r="BH46" s="468">
        <f t="shared" si="0"/>
        <v>9.4381996884297398E-3</v>
      </c>
    </row>
    <row r="47" spans="2:60" ht="13" customHeight="1">
      <c r="B47" s="4" t="s">
        <v>80</v>
      </c>
      <c r="C47" s="219" t="s">
        <v>283</v>
      </c>
      <c r="D47" s="21">
        <v>11</v>
      </c>
      <c r="E47" s="21">
        <v>4</v>
      </c>
      <c r="F47" s="21">
        <v>590</v>
      </c>
      <c r="G47" s="21">
        <v>8</v>
      </c>
      <c r="H47" s="21">
        <v>159</v>
      </c>
      <c r="I47" s="230">
        <v>2098</v>
      </c>
      <c r="J47" s="21">
        <v>0</v>
      </c>
      <c r="K47" s="21">
        <v>72</v>
      </c>
      <c r="L47" s="21">
        <v>542</v>
      </c>
      <c r="M47" s="231">
        <v>5</v>
      </c>
      <c r="N47" s="21">
        <v>77</v>
      </c>
      <c r="O47" s="21">
        <v>46</v>
      </c>
      <c r="P47" s="21">
        <v>264</v>
      </c>
      <c r="Q47" s="21">
        <v>7</v>
      </c>
      <c r="R47" s="21">
        <v>45</v>
      </c>
      <c r="S47" s="230">
        <v>339</v>
      </c>
      <c r="T47" s="21">
        <v>180</v>
      </c>
      <c r="U47" s="21">
        <v>18</v>
      </c>
      <c r="V47" s="21">
        <v>87</v>
      </c>
      <c r="W47" s="231">
        <v>89</v>
      </c>
      <c r="X47" s="21">
        <v>1501</v>
      </c>
      <c r="Y47" s="21">
        <v>275</v>
      </c>
      <c r="Z47" s="21">
        <v>125</v>
      </c>
      <c r="AA47" s="21">
        <v>0</v>
      </c>
      <c r="AB47" s="21">
        <v>914</v>
      </c>
      <c r="AC47" s="230">
        <v>1189</v>
      </c>
      <c r="AD47" s="21">
        <v>9</v>
      </c>
      <c r="AE47" s="21">
        <v>3826</v>
      </c>
      <c r="AF47" s="21">
        <v>2448</v>
      </c>
      <c r="AG47" s="231">
        <v>13062</v>
      </c>
      <c r="AH47" s="21">
        <v>4124</v>
      </c>
      <c r="AI47" s="21">
        <v>3455</v>
      </c>
      <c r="AJ47" s="21">
        <v>2</v>
      </c>
      <c r="AK47" s="21">
        <v>661</v>
      </c>
      <c r="AL47" s="21">
        <v>7041</v>
      </c>
      <c r="AM47" s="21">
        <v>0</v>
      </c>
      <c r="AN47" s="21">
        <v>625</v>
      </c>
      <c r="AO47" s="82">
        <v>43898</v>
      </c>
      <c r="AP47" s="21">
        <v>0</v>
      </c>
      <c r="AQ47" s="54">
        <v>1440</v>
      </c>
      <c r="AR47" s="21">
        <v>9809</v>
      </c>
      <c r="AS47" s="21">
        <v>0</v>
      </c>
      <c r="AT47" s="21">
        <v>0</v>
      </c>
      <c r="AU47" s="21">
        <v>0</v>
      </c>
      <c r="AV47" s="88">
        <v>11249</v>
      </c>
      <c r="AW47" s="89">
        <v>55147</v>
      </c>
      <c r="AX47" s="88">
        <v>17471</v>
      </c>
      <c r="AY47" s="88">
        <v>28720</v>
      </c>
      <c r="AZ47" s="88">
        <v>72618</v>
      </c>
      <c r="BA47" s="89">
        <v>-86</v>
      </c>
      <c r="BB47" s="87">
        <v>28634</v>
      </c>
      <c r="BC47" s="86">
        <v>72532</v>
      </c>
      <c r="BD47" s="75"/>
      <c r="BE47" s="106">
        <f t="shared" si="1"/>
        <v>1.5594683300995521E-3</v>
      </c>
      <c r="BF47" s="468">
        <f t="shared" si="2"/>
        <v>0.99844053166990043</v>
      </c>
      <c r="BH47" s="468">
        <f t="shared" si="0"/>
        <v>4.3148795324588309E-4</v>
      </c>
    </row>
    <row r="48" spans="2:60" ht="13" customHeight="1">
      <c r="B48" s="90" t="s">
        <v>81</v>
      </c>
      <c r="C48" s="221" t="s">
        <v>29</v>
      </c>
      <c r="D48" s="91">
        <v>3555</v>
      </c>
      <c r="E48" s="91">
        <v>27</v>
      </c>
      <c r="F48" s="91">
        <v>24730</v>
      </c>
      <c r="G48" s="91">
        <v>10033</v>
      </c>
      <c r="H48" s="91">
        <v>17379</v>
      </c>
      <c r="I48" s="232">
        <v>36890</v>
      </c>
      <c r="J48" s="91">
        <v>205</v>
      </c>
      <c r="K48" s="91">
        <v>38246</v>
      </c>
      <c r="L48" s="91">
        <v>9520</v>
      </c>
      <c r="M48" s="233">
        <v>3522</v>
      </c>
      <c r="N48" s="91">
        <v>6059</v>
      </c>
      <c r="O48" s="91">
        <v>11320</v>
      </c>
      <c r="P48" s="91">
        <v>39764</v>
      </c>
      <c r="Q48" s="91">
        <v>29287</v>
      </c>
      <c r="R48" s="91">
        <v>9675</v>
      </c>
      <c r="S48" s="232">
        <v>15523</v>
      </c>
      <c r="T48" s="91">
        <v>49059</v>
      </c>
      <c r="U48" s="91">
        <v>1800</v>
      </c>
      <c r="V48" s="91">
        <v>36043</v>
      </c>
      <c r="W48" s="233">
        <v>8676</v>
      </c>
      <c r="X48" s="91">
        <v>29622</v>
      </c>
      <c r="Y48" s="91">
        <v>381</v>
      </c>
      <c r="Z48" s="91">
        <v>1256</v>
      </c>
      <c r="AA48" s="91">
        <v>1662</v>
      </c>
      <c r="AB48" s="91">
        <v>5166</v>
      </c>
      <c r="AC48" s="232">
        <v>1388</v>
      </c>
      <c r="AD48" s="91">
        <v>867</v>
      </c>
      <c r="AE48" s="91">
        <v>11428</v>
      </c>
      <c r="AF48" s="91">
        <v>1198</v>
      </c>
      <c r="AG48" s="233">
        <v>3406</v>
      </c>
      <c r="AH48" s="91">
        <v>11916</v>
      </c>
      <c r="AI48" s="91">
        <v>28681</v>
      </c>
      <c r="AJ48" s="91">
        <v>1032</v>
      </c>
      <c r="AK48" s="91">
        <v>9150</v>
      </c>
      <c r="AL48" s="91">
        <v>22374</v>
      </c>
      <c r="AM48" s="91">
        <v>4011</v>
      </c>
      <c r="AN48" s="91">
        <v>202</v>
      </c>
      <c r="AO48" s="92">
        <v>485053</v>
      </c>
      <c r="AP48" s="91">
        <v>21052</v>
      </c>
      <c r="AQ48" s="93">
        <v>586123</v>
      </c>
      <c r="AR48" s="91">
        <v>78</v>
      </c>
      <c r="AS48" s="91">
        <v>5585</v>
      </c>
      <c r="AT48" s="91">
        <v>120635</v>
      </c>
      <c r="AU48" s="91">
        <v>2686</v>
      </c>
      <c r="AV48" s="94">
        <v>736159</v>
      </c>
      <c r="AW48" s="95">
        <v>1221212</v>
      </c>
      <c r="AX48" s="94">
        <v>69951</v>
      </c>
      <c r="AY48" s="94">
        <v>806110</v>
      </c>
      <c r="AZ48" s="94">
        <v>1291163</v>
      </c>
      <c r="BA48" s="95">
        <v>-654763</v>
      </c>
      <c r="BB48" s="96">
        <v>151347</v>
      </c>
      <c r="BC48" s="97">
        <v>636400</v>
      </c>
      <c r="BD48" s="75"/>
      <c r="BE48" s="576">
        <f t="shared" si="1"/>
        <v>0.53615834105789983</v>
      </c>
      <c r="BF48" s="468">
        <f t="shared" si="2"/>
        <v>0.46384165894210017</v>
      </c>
      <c r="BH48" s="468">
        <f t="shared" si="0"/>
        <v>0.1756284816807894</v>
      </c>
    </row>
    <row r="49" spans="2:60" ht="13" customHeight="1">
      <c r="B49" s="4" t="s">
        <v>83</v>
      </c>
      <c r="C49" s="219" t="s">
        <v>543</v>
      </c>
      <c r="D49" s="21">
        <v>502</v>
      </c>
      <c r="E49" s="21">
        <v>92</v>
      </c>
      <c r="F49" s="21">
        <v>2266</v>
      </c>
      <c r="G49" s="21">
        <v>2181</v>
      </c>
      <c r="H49" s="21">
        <v>2362</v>
      </c>
      <c r="I49" s="230">
        <v>5467</v>
      </c>
      <c r="J49" s="21">
        <v>19</v>
      </c>
      <c r="K49" s="21">
        <v>3158</v>
      </c>
      <c r="L49" s="21">
        <v>3684</v>
      </c>
      <c r="M49" s="231">
        <v>825</v>
      </c>
      <c r="N49" s="21">
        <v>1456</v>
      </c>
      <c r="O49" s="21">
        <v>4874</v>
      </c>
      <c r="P49" s="21">
        <v>5864</v>
      </c>
      <c r="Q49" s="21">
        <v>5199</v>
      </c>
      <c r="R49" s="21">
        <v>2588</v>
      </c>
      <c r="S49" s="230">
        <v>2851</v>
      </c>
      <c r="T49" s="21">
        <v>7242</v>
      </c>
      <c r="U49" s="21">
        <v>441</v>
      </c>
      <c r="V49" s="21">
        <v>5347</v>
      </c>
      <c r="W49" s="231">
        <v>2897</v>
      </c>
      <c r="X49" s="21">
        <v>6377</v>
      </c>
      <c r="Y49" s="21">
        <v>2960</v>
      </c>
      <c r="Z49" s="21">
        <v>1216</v>
      </c>
      <c r="AA49" s="21">
        <v>2320</v>
      </c>
      <c r="AB49" s="21">
        <v>9390</v>
      </c>
      <c r="AC49" s="230">
        <v>21625</v>
      </c>
      <c r="AD49" s="21">
        <v>55827</v>
      </c>
      <c r="AE49" s="21">
        <v>10352</v>
      </c>
      <c r="AF49" s="21">
        <v>1762</v>
      </c>
      <c r="AG49" s="231">
        <v>5876</v>
      </c>
      <c r="AH49" s="21">
        <v>4488</v>
      </c>
      <c r="AI49" s="21">
        <v>5525</v>
      </c>
      <c r="AJ49" s="21">
        <v>689</v>
      </c>
      <c r="AK49" s="21">
        <v>4774</v>
      </c>
      <c r="AL49" s="21">
        <v>4328</v>
      </c>
      <c r="AM49" s="21">
        <v>0</v>
      </c>
      <c r="AN49" s="21">
        <v>1718</v>
      </c>
      <c r="AO49" s="82">
        <v>198542</v>
      </c>
      <c r="AP49" s="21">
        <v>4</v>
      </c>
      <c r="AQ49" s="54">
        <v>185326</v>
      </c>
      <c r="AR49" s="21">
        <v>0</v>
      </c>
      <c r="AS49" s="21">
        <v>0</v>
      </c>
      <c r="AT49" s="21">
        <v>0</v>
      </c>
      <c r="AU49" s="21">
        <v>0</v>
      </c>
      <c r="AV49" s="88">
        <v>185330</v>
      </c>
      <c r="AW49" s="89">
        <v>383872</v>
      </c>
      <c r="AX49" s="88">
        <v>12677</v>
      </c>
      <c r="AY49" s="88">
        <v>198007</v>
      </c>
      <c r="AZ49" s="88">
        <v>396549</v>
      </c>
      <c r="BA49" s="89">
        <v>-92136</v>
      </c>
      <c r="BB49" s="87">
        <v>105871</v>
      </c>
      <c r="BC49" s="86">
        <v>304413</v>
      </c>
      <c r="BD49" s="75"/>
      <c r="BE49" s="577">
        <f t="shared" si="1"/>
        <v>0.24001750583527842</v>
      </c>
      <c r="BF49" s="469">
        <f t="shared" si="2"/>
        <v>0.75998249416472152</v>
      </c>
      <c r="BH49" s="469">
        <f t="shared" si="0"/>
        <v>5.5531900293921202E-2</v>
      </c>
    </row>
    <row r="50" spans="2:60" ht="13" customHeight="1">
      <c r="B50" s="4" t="s">
        <v>84</v>
      </c>
      <c r="C50" s="219" t="s">
        <v>32</v>
      </c>
      <c r="D50" s="21">
        <v>24</v>
      </c>
      <c r="E50" s="21">
        <v>10</v>
      </c>
      <c r="F50" s="21">
        <v>1450</v>
      </c>
      <c r="G50" s="21">
        <v>552</v>
      </c>
      <c r="H50" s="21">
        <v>692</v>
      </c>
      <c r="I50" s="230">
        <v>2869</v>
      </c>
      <c r="J50" s="21">
        <v>17</v>
      </c>
      <c r="K50" s="21">
        <v>2747</v>
      </c>
      <c r="L50" s="21">
        <v>1208</v>
      </c>
      <c r="M50" s="231">
        <v>226</v>
      </c>
      <c r="N50" s="21">
        <v>331</v>
      </c>
      <c r="O50" s="21">
        <v>1587</v>
      </c>
      <c r="P50" s="21">
        <v>3404</v>
      </c>
      <c r="Q50" s="21">
        <v>1982</v>
      </c>
      <c r="R50" s="21">
        <v>518</v>
      </c>
      <c r="S50" s="230">
        <v>632</v>
      </c>
      <c r="T50" s="21">
        <v>2768</v>
      </c>
      <c r="U50" s="21">
        <v>137</v>
      </c>
      <c r="V50" s="21">
        <v>1115</v>
      </c>
      <c r="W50" s="231">
        <v>723</v>
      </c>
      <c r="X50" s="21">
        <v>3300</v>
      </c>
      <c r="Y50" s="21">
        <v>1546</v>
      </c>
      <c r="Z50" s="21">
        <v>58</v>
      </c>
      <c r="AA50" s="21">
        <v>140</v>
      </c>
      <c r="AB50" s="21">
        <v>20302</v>
      </c>
      <c r="AC50" s="230">
        <v>4547</v>
      </c>
      <c r="AD50" s="21">
        <v>28940</v>
      </c>
      <c r="AE50" s="21">
        <v>12014</v>
      </c>
      <c r="AF50" s="21">
        <v>3164</v>
      </c>
      <c r="AG50" s="231">
        <v>1283</v>
      </c>
      <c r="AH50" s="21">
        <v>6827</v>
      </c>
      <c r="AI50" s="21">
        <v>12430</v>
      </c>
      <c r="AJ50" s="21">
        <v>502</v>
      </c>
      <c r="AK50" s="21">
        <v>5346</v>
      </c>
      <c r="AL50" s="21">
        <v>12668</v>
      </c>
      <c r="AM50" s="21">
        <v>0</v>
      </c>
      <c r="AN50" s="21">
        <v>950</v>
      </c>
      <c r="AO50" s="82">
        <v>137009</v>
      </c>
      <c r="AP50" s="21">
        <v>0</v>
      </c>
      <c r="AQ50" s="54">
        <v>669901</v>
      </c>
      <c r="AR50" s="21">
        <v>0</v>
      </c>
      <c r="AS50" s="21">
        <v>0</v>
      </c>
      <c r="AT50" s="21">
        <v>11536</v>
      </c>
      <c r="AU50" s="21">
        <v>0</v>
      </c>
      <c r="AV50" s="88">
        <v>681437</v>
      </c>
      <c r="AW50" s="89">
        <v>818446</v>
      </c>
      <c r="AX50" s="88">
        <v>108</v>
      </c>
      <c r="AY50" s="88">
        <v>681545</v>
      </c>
      <c r="AZ50" s="88">
        <v>818554</v>
      </c>
      <c r="BA50" s="89">
        <v>-11837</v>
      </c>
      <c r="BB50" s="87">
        <v>669708</v>
      </c>
      <c r="BC50" s="86">
        <v>806717</v>
      </c>
      <c r="BD50" s="75"/>
      <c r="BE50" s="576">
        <f t="shared" si="1"/>
        <v>1.4462774575231598E-2</v>
      </c>
      <c r="BF50" s="468">
        <f t="shared" si="2"/>
        <v>0.9855372254247684</v>
      </c>
      <c r="BH50" s="468">
        <f t="shared" si="0"/>
        <v>0.20073209122734051</v>
      </c>
    </row>
    <row r="51" spans="2:60" ht="13" customHeight="1">
      <c r="B51" s="4" t="s">
        <v>85</v>
      </c>
      <c r="C51" s="219" t="s">
        <v>544</v>
      </c>
      <c r="D51" s="21">
        <v>3863</v>
      </c>
      <c r="E51" s="21">
        <v>502</v>
      </c>
      <c r="F51" s="21">
        <v>14627</v>
      </c>
      <c r="G51" s="21">
        <v>4069</v>
      </c>
      <c r="H51" s="21">
        <v>10165</v>
      </c>
      <c r="I51" s="230">
        <v>17201</v>
      </c>
      <c r="J51" s="21">
        <v>636</v>
      </c>
      <c r="K51" s="21">
        <v>12217</v>
      </c>
      <c r="L51" s="21">
        <v>15564</v>
      </c>
      <c r="M51" s="231">
        <v>4763</v>
      </c>
      <c r="N51" s="21">
        <v>5114</v>
      </c>
      <c r="O51" s="21">
        <v>10687</v>
      </c>
      <c r="P51" s="21">
        <v>18785</v>
      </c>
      <c r="Q51" s="21">
        <v>12479</v>
      </c>
      <c r="R51" s="21">
        <v>4673</v>
      </c>
      <c r="S51" s="230">
        <v>5439</v>
      </c>
      <c r="T51" s="21">
        <v>16183</v>
      </c>
      <c r="U51" s="21">
        <v>1028</v>
      </c>
      <c r="V51" s="21">
        <v>18362</v>
      </c>
      <c r="W51" s="231">
        <v>20699</v>
      </c>
      <c r="X51" s="21">
        <v>25552</v>
      </c>
      <c r="Y51" s="21">
        <v>2520</v>
      </c>
      <c r="Z51" s="21">
        <v>1567</v>
      </c>
      <c r="AA51" s="21">
        <v>7267</v>
      </c>
      <c r="AB51" s="21">
        <v>23682</v>
      </c>
      <c r="AC51" s="230">
        <v>9084</v>
      </c>
      <c r="AD51" s="21">
        <v>1409</v>
      </c>
      <c r="AE51" s="21">
        <v>24241</v>
      </c>
      <c r="AF51" s="21">
        <v>3917</v>
      </c>
      <c r="AG51" s="231">
        <v>12046</v>
      </c>
      <c r="AH51" s="21">
        <v>16037</v>
      </c>
      <c r="AI51" s="21">
        <v>11415</v>
      </c>
      <c r="AJ51" s="21">
        <v>1125</v>
      </c>
      <c r="AK51" s="21">
        <v>5489</v>
      </c>
      <c r="AL51" s="21">
        <v>12602</v>
      </c>
      <c r="AM51" s="21">
        <v>1033</v>
      </c>
      <c r="AN51" s="21">
        <v>2534</v>
      </c>
      <c r="AO51" s="82">
        <v>358576</v>
      </c>
      <c r="AP51" s="21">
        <v>4726</v>
      </c>
      <c r="AQ51" s="54">
        <v>143310</v>
      </c>
      <c r="AR51" s="21">
        <v>144</v>
      </c>
      <c r="AS51" s="21">
        <v>665</v>
      </c>
      <c r="AT51" s="21">
        <v>12898</v>
      </c>
      <c r="AU51" s="21">
        <v>950</v>
      </c>
      <c r="AV51" s="88">
        <v>162693</v>
      </c>
      <c r="AW51" s="89">
        <v>521269</v>
      </c>
      <c r="AX51" s="88">
        <v>49868</v>
      </c>
      <c r="AY51" s="88">
        <v>212561</v>
      </c>
      <c r="AZ51" s="88">
        <v>571137</v>
      </c>
      <c r="BA51" s="89">
        <v>-139347</v>
      </c>
      <c r="BB51" s="87">
        <v>73214</v>
      </c>
      <c r="BC51" s="86">
        <v>431790</v>
      </c>
      <c r="BD51" s="75"/>
      <c r="BE51" s="576">
        <f t="shared" si="1"/>
        <v>0.26732262996648565</v>
      </c>
      <c r="BF51" s="468">
        <f t="shared" si="2"/>
        <v>0.7326773700335143</v>
      </c>
      <c r="BH51" s="468">
        <f t="shared" si="0"/>
        <v>4.2942040680324658E-2</v>
      </c>
    </row>
    <row r="52" spans="2:60" ht="13" customHeight="1">
      <c r="B52" s="4" t="s">
        <v>86</v>
      </c>
      <c r="C52" s="219" t="s">
        <v>384</v>
      </c>
      <c r="D52" s="21">
        <v>199</v>
      </c>
      <c r="E52" s="21">
        <v>19</v>
      </c>
      <c r="F52" s="21">
        <v>2000</v>
      </c>
      <c r="G52" s="21">
        <v>472</v>
      </c>
      <c r="H52" s="21">
        <v>900</v>
      </c>
      <c r="I52" s="230">
        <v>9306</v>
      </c>
      <c r="J52" s="21">
        <v>34</v>
      </c>
      <c r="K52" s="21">
        <v>2340</v>
      </c>
      <c r="L52" s="21">
        <v>1800</v>
      </c>
      <c r="M52" s="231">
        <v>460</v>
      </c>
      <c r="N52" s="21">
        <v>388</v>
      </c>
      <c r="O52" s="21">
        <v>2431</v>
      </c>
      <c r="P52" s="21">
        <v>6723</v>
      </c>
      <c r="Q52" s="21">
        <v>7425</v>
      </c>
      <c r="R52" s="21">
        <v>1219</v>
      </c>
      <c r="S52" s="230">
        <v>2054</v>
      </c>
      <c r="T52" s="21">
        <v>5339</v>
      </c>
      <c r="U52" s="21">
        <v>1426</v>
      </c>
      <c r="V52" s="21">
        <v>2436</v>
      </c>
      <c r="W52" s="231">
        <v>855</v>
      </c>
      <c r="X52" s="21">
        <v>4902</v>
      </c>
      <c r="Y52" s="21">
        <v>1737</v>
      </c>
      <c r="Z52" s="21">
        <v>2430</v>
      </c>
      <c r="AA52" s="21">
        <v>935</v>
      </c>
      <c r="AB52" s="21">
        <v>24472</v>
      </c>
      <c r="AC52" s="230">
        <v>14623</v>
      </c>
      <c r="AD52" s="21">
        <v>1376</v>
      </c>
      <c r="AE52" s="21">
        <v>4122</v>
      </c>
      <c r="AF52" s="21">
        <v>50194</v>
      </c>
      <c r="AG52" s="231">
        <v>10515</v>
      </c>
      <c r="AH52" s="21">
        <v>21970</v>
      </c>
      <c r="AI52" s="21">
        <v>8780</v>
      </c>
      <c r="AJ52" s="21">
        <v>1852</v>
      </c>
      <c r="AK52" s="21">
        <v>11227</v>
      </c>
      <c r="AL52" s="21">
        <v>12066</v>
      </c>
      <c r="AM52" s="21">
        <v>0</v>
      </c>
      <c r="AN52" s="21">
        <v>2162</v>
      </c>
      <c r="AO52" s="82">
        <v>221189</v>
      </c>
      <c r="AP52" s="21">
        <v>2330</v>
      </c>
      <c r="AQ52" s="54">
        <v>171366</v>
      </c>
      <c r="AR52" s="21">
        <v>527</v>
      </c>
      <c r="AS52" s="21">
        <v>13313</v>
      </c>
      <c r="AT52" s="21">
        <v>115611</v>
      </c>
      <c r="AU52" s="21">
        <v>-305</v>
      </c>
      <c r="AV52" s="88">
        <v>302842</v>
      </c>
      <c r="AW52" s="89">
        <v>524031</v>
      </c>
      <c r="AX52" s="88">
        <v>17661</v>
      </c>
      <c r="AY52" s="88">
        <v>320503</v>
      </c>
      <c r="AZ52" s="88">
        <v>541692</v>
      </c>
      <c r="BA52" s="89">
        <v>-320104</v>
      </c>
      <c r="BB52" s="87">
        <v>399</v>
      </c>
      <c r="BC52" s="86">
        <v>221588</v>
      </c>
      <c r="BD52" s="75"/>
      <c r="BE52" s="576">
        <f t="shared" si="1"/>
        <v>0.61084935814865915</v>
      </c>
      <c r="BF52" s="468">
        <f t="shared" si="2"/>
        <v>0.38915064185134085</v>
      </c>
      <c r="BH52" s="468">
        <f t="shared" si="0"/>
        <v>5.1348864302731945E-2</v>
      </c>
    </row>
    <row r="53" spans="2:60" ht="13" customHeight="1">
      <c r="B53" s="90" t="s">
        <v>87</v>
      </c>
      <c r="C53" s="221" t="s">
        <v>36</v>
      </c>
      <c r="D53" s="91">
        <v>0</v>
      </c>
      <c r="E53" s="91">
        <v>0</v>
      </c>
      <c r="F53" s="91">
        <v>0</v>
      </c>
      <c r="G53" s="91">
        <v>0</v>
      </c>
      <c r="H53" s="91">
        <v>0</v>
      </c>
      <c r="I53" s="232">
        <v>0</v>
      </c>
      <c r="J53" s="91">
        <v>0</v>
      </c>
      <c r="K53" s="91">
        <v>0</v>
      </c>
      <c r="L53" s="91">
        <v>0</v>
      </c>
      <c r="M53" s="233">
        <v>0</v>
      </c>
      <c r="N53" s="91">
        <v>0</v>
      </c>
      <c r="O53" s="91">
        <v>0</v>
      </c>
      <c r="P53" s="91">
        <v>0</v>
      </c>
      <c r="Q53" s="91">
        <v>0</v>
      </c>
      <c r="R53" s="91">
        <v>0</v>
      </c>
      <c r="S53" s="232">
        <v>0</v>
      </c>
      <c r="T53" s="91">
        <v>0</v>
      </c>
      <c r="U53" s="91">
        <v>0</v>
      </c>
      <c r="V53" s="91">
        <v>0</v>
      </c>
      <c r="W53" s="233">
        <v>0</v>
      </c>
      <c r="X53" s="91">
        <v>0</v>
      </c>
      <c r="Y53" s="91">
        <v>0</v>
      </c>
      <c r="Z53" s="91">
        <v>0</v>
      </c>
      <c r="AA53" s="91">
        <v>0</v>
      </c>
      <c r="AB53" s="91">
        <v>0</v>
      </c>
      <c r="AC53" s="232">
        <v>0</v>
      </c>
      <c r="AD53" s="91">
        <v>0</v>
      </c>
      <c r="AE53" s="91">
        <v>0</v>
      </c>
      <c r="AF53" s="91">
        <v>0</v>
      </c>
      <c r="AG53" s="233">
        <v>0</v>
      </c>
      <c r="AH53" s="91">
        <v>0</v>
      </c>
      <c r="AI53" s="91">
        <v>0</v>
      </c>
      <c r="AJ53" s="91">
        <v>0</v>
      </c>
      <c r="AK53" s="91">
        <v>0</v>
      </c>
      <c r="AL53" s="91">
        <v>0</v>
      </c>
      <c r="AM53" s="91">
        <v>0</v>
      </c>
      <c r="AN53" s="91">
        <v>5038</v>
      </c>
      <c r="AO53" s="92">
        <v>5038</v>
      </c>
      <c r="AP53" s="91">
        <v>0</v>
      </c>
      <c r="AQ53" s="93">
        <v>16814</v>
      </c>
      <c r="AR53" s="91">
        <v>356993</v>
      </c>
      <c r="AS53" s="91">
        <v>0</v>
      </c>
      <c r="AT53" s="91">
        <v>0</v>
      </c>
      <c r="AU53" s="91">
        <v>0</v>
      </c>
      <c r="AV53" s="94">
        <v>373807</v>
      </c>
      <c r="AW53" s="95">
        <v>378845</v>
      </c>
      <c r="AX53" s="94">
        <v>0</v>
      </c>
      <c r="AY53" s="94">
        <v>373807</v>
      </c>
      <c r="AZ53" s="94">
        <v>378845</v>
      </c>
      <c r="BA53" s="95">
        <v>0</v>
      </c>
      <c r="BB53" s="96">
        <v>373807</v>
      </c>
      <c r="BC53" s="97">
        <v>378845</v>
      </c>
      <c r="BD53" s="75"/>
      <c r="BE53" s="578">
        <f t="shared" si="1"/>
        <v>0</v>
      </c>
      <c r="BF53" s="470">
        <f t="shared" si="2"/>
        <v>1</v>
      </c>
      <c r="BH53" s="470">
        <f t="shared" si="0"/>
        <v>5.0382211429696377E-3</v>
      </c>
    </row>
    <row r="54" spans="2:60" ht="13" customHeight="1">
      <c r="B54" s="98" t="s">
        <v>88</v>
      </c>
      <c r="C54" s="220" t="s">
        <v>545</v>
      </c>
      <c r="D54" s="21">
        <v>1</v>
      </c>
      <c r="E54" s="21">
        <v>2</v>
      </c>
      <c r="F54" s="21">
        <v>99</v>
      </c>
      <c r="G54" s="21">
        <v>1</v>
      </c>
      <c r="H54" s="21">
        <v>22</v>
      </c>
      <c r="I54" s="230">
        <v>218</v>
      </c>
      <c r="J54" s="21">
        <v>0</v>
      </c>
      <c r="K54" s="21">
        <v>106</v>
      </c>
      <c r="L54" s="21">
        <v>140</v>
      </c>
      <c r="M54" s="231">
        <v>45</v>
      </c>
      <c r="N54" s="21">
        <v>10</v>
      </c>
      <c r="O54" s="21">
        <v>147</v>
      </c>
      <c r="P54" s="21">
        <v>861</v>
      </c>
      <c r="Q54" s="21">
        <v>287</v>
      </c>
      <c r="R54" s="21">
        <v>69</v>
      </c>
      <c r="S54" s="230">
        <v>529</v>
      </c>
      <c r="T54" s="21">
        <v>1756</v>
      </c>
      <c r="U54" s="21">
        <v>21</v>
      </c>
      <c r="V54" s="21">
        <v>231</v>
      </c>
      <c r="W54" s="231">
        <v>8</v>
      </c>
      <c r="X54" s="21">
        <v>104</v>
      </c>
      <c r="Y54" s="21">
        <v>117</v>
      </c>
      <c r="Z54" s="21">
        <v>5</v>
      </c>
      <c r="AA54" s="21">
        <v>24</v>
      </c>
      <c r="AB54" s="21">
        <v>134</v>
      </c>
      <c r="AC54" s="230">
        <v>59</v>
      </c>
      <c r="AD54" s="21">
        <v>0</v>
      </c>
      <c r="AE54" s="21">
        <v>345</v>
      </c>
      <c r="AF54" s="21">
        <v>1230</v>
      </c>
      <c r="AG54" s="231">
        <v>38</v>
      </c>
      <c r="AH54" s="21">
        <v>0</v>
      </c>
      <c r="AI54" s="21">
        <v>66</v>
      </c>
      <c r="AJ54" s="21">
        <v>0</v>
      </c>
      <c r="AK54" s="21">
        <v>185</v>
      </c>
      <c r="AL54" s="21">
        <v>183</v>
      </c>
      <c r="AM54" s="21">
        <v>0</v>
      </c>
      <c r="AN54" s="21">
        <v>122</v>
      </c>
      <c r="AO54" s="82">
        <v>7165</v>
      </c>
      <c r="AP54" s="21">
        <v>0</v>
      </c>
      <c r="AQ54" s="54">
        <v>102750</v>
      </c>
      <c r="AR54" s="21">
        <v>202343</v>
      </c>
      <c r="AS54" s="21">
        <v>32772</v>
      </c>
      <c r="AT54" s="21">
        <v>337726</v>
      </c>
      <c r="AU54" s="21">
        <v>0</v>
      </c>
      <c r="AV54" s="88">
        <v>675591</v>
      </c>
      <c r="AW54" s="89">
        <v>682756</v>
      </c>
      <c r="AX54" s="88">
        <v>29380</v>
      </c>
      <c r="AY54" s="88">
        <v>704971</v>
      </c>
      <c r="AZ54" s="88">
        <v>712136</v>
      </c>
      <c r="BA54" s="89">
        <v>-147868</v>
      </c>
      <c r="BB54" s="87">
        <v>557103</v>
      </c>
      <c r="BC54" s="86">
        <v>564268</v>
      </c>
      <c r="BD54" s="75"/>
      <c r="BE54" s="106">
        <f t="shared" si="1"/>
        <v>0.21657517473299392</v>
      </c>
      <c r="BF54" s="468">
        <f t="shared" si="2"/>
        <v>0.78342482526700608</v>
      </c>
      <c r="BH54" s="468">
        <f t="shared" si="0"/>
        <v>3.0788463330565619E-2</v>
      </c>
    </row>
    <row r="55" spans="2:60" ht="13" customHeight="1">
      <c r="B55" s="4" t="s">
        <v>549</v>
      </c>
      <c r="C55" s="219" t="s">
        <v>546</v>
      </c>
      <c r="D55" s="21">
        <v>0</v>
      </c>
      <c r="E55" s="21">
        <v>0</v>
      </c>
      <c r="F55" s="21">
        <v>0</v>
      </c>
      <c r="G55" s="21">
        <v>0</v>
      </c>
      <c r="H55" s="21">
        <v>0</v>
      </c>
      <c r="I55" s="230">
        <v>4</v>
      </c>
      <c r="J55" s="21">
        <v>0</v>
      </c>
      <c r="K55" s="21">
        <v>0</v>
      </c>
      <c r="L55" s="21">
        <v>0</v>
      </c>
      <c r="M55" s="231">
        <v>0</v>
      </c>
      <c r="N55" s="21">
        <v>0</v>
      </c>
      <c r="O55" s="21">
        <v>0</v>
      </c>
      <c r="P55" s="21">
        <v>0</v>
      </c>
      <c r="Q55" s="21">
        <v>0</v>
      </c>
      <c r="R55" s="21">
        <v>0</v>
      </c>
      <c r="S55" s="230">
        <v>0</v>
      </c>
      <c r="T55" s="21">
        <v>0</v>
      </c>
      <c r="U55" s="21">
        <v>0</v>
      </c>
      <c r="V55" s="21">
        <v>0</v>
      </c>
      <c r="W55" s="231">
        <v>0</v>
      </c>
      <c r="X55" s="21">
        <v>0</v>
      </c>
      <c r="Y55" s="21">
        <v>0</v>
      </c>
      <c r="Z55" s="21">
        <v>6</v>
      </c>
      <c r="AA55" s="21">
        <v>0</v>
      </c>
      <c r="AB55" s="21">
        <v>13</v>
      </c>
      <c r="AC55" s="230">
        <v>30</v>
      </c>
      <c r="AD55" s="21">
        <v>4</v>
      </c>
      <c r="AE55" s="21">
        <v>449</v>
      </c>
      <c r="AF55" s="21">
        <v>107</v>
      </c>
      <c r="AG55" s="231">
        <v>6</v>
      </c>
      <c r="AH55" s="21">
        <v>9</v>
      </c>
      <c r="AI55" s="21">
        <v>9750</v>
      </c>
      <c r="AJ55" s="21">
        <v>0</v>
      </c>
      <c r="AK55" s="21">
        <v>6</v>
      </c>
      <c r="AL55" s="21">
        <v>90</v>
      </c>
      <c r="AM55" s="21">
        <v>0</v>
      </c>
      <c r="AN55" s="21">
        <v>6</v>
      </c>
      <c r="AO55" s="82">
        <v>10480</v>
      </c>
      <c r="AP55" s="21">
        <v>8090</v>
      </c>
      <c r="AQ55" s="54">
        <v>182227</v>
      </c>
      <c r="AR55" s="21">
        <v>502670</v>
      </c>
      <c r="AS55" s="21">
        <v>0</v>
      </c>
      <c r="AT55" s="21">
        <v>0</v>
      </c>
      <c r="AU55" s="21">
        <v>0</v>
      </c>
      <c r="AV55" s="88">
        <v>692987</v>
      </c>
      <c r="AW55" s="89">
        <v>703467</v>
      </c>
      <c r="AX55" s="88">
        <v>15080</v>
      </c>
      <c r="AY55" s="88">
        <v>708067</v>
      </c>
      <c r="AZ55" s="88">
        <v>718547</v>
      </c>
      <c r="BA55" s="89">
        <v>-33031</v>
      </c>
      <c r="BB55" s="87">
        <v>675036</v>
      </c>
      <c r="BC55" s="86">
        <v>685516</v>
      </c>
      <c r="BD55" s="75"/>
      <c r="BE55" s="106">
        <f t="shared" si="1"/>
        <v>4.6954583512801594E-2</v>
      </c>
      <c r="BF55" s="468">
        <f t="shared" si="2"/>
        <v>0.95304541648719843</v>
      </c>
      <c r="BH55" s="468">
        <f t="shared" si="0"/>
        <v>5.4603302261206625E-2</v>
      </c>
    </row>
    <row r="56" spans="2:60" ht="13" customHeight="1">
      <c r="B56" s="4" t="s">
        <v>550</v>
      </c>
      <c r="C56" s="219" t="s">
        <v>930</v>
      </c>
      <c r="D56" s="21">
        <v>129</v>
      </c>
      <c r="E56" s="21">
        <v>5</v>
      </c>
      <c r="F56" s="21">
        <v>445</v>
      </c>
      <c r="G56" s="21">
        <v>101</v>
      </c>
      <c r="H56" s="21">
        <v>111</v>
      </c>
      <c r="I56" s="230">
        <v>775</v>
      </c>
      <c r="J56" s="21">
        <v>4</v>
      </c>
      <c r="K56" s="21">
        <v>309</v>
      </c>
      <c r="L56" s="21">
        <v>127</v>
      </c>
      <c r="M56" s="231">
        <v>32</v>
      </c>
      <c r="N56" s="21">
        <v>191</v>
      </c>
      <c r="O56" s="21">
        <v>85</v>
      </c>
      <c r="P56" s="21">
        <v>1244</v>
      </c>
      <c r="Q56" s="21">
        <v>409</v>
      </c>
      <c r="R56" s="21">
        <v>88</v>
      </c>
      <c r="S56" s="230">
        <v>110</v>
      </c>
      <c r="T56" s="21">
        <v>185</v>
      </c>
      <c r="U56" s="21">
        <v>1</v>
      </c>
      <c r="V56" s="21">
        <v>75</v>
      </c>
      <c r="W56" s="231">
        <v>137</v>
      </c>
      <c r="X56" s="21">
        <v>519</v>
      </c>
      <c r="Y56" s="21">
        <v>330</v>
      </c>
      <c r="Z56" s="21">
        <v>365</v>
      </c>
      <c r="AA56" s="21">
        <v>177</v>
      </c>
      <c r="AB56" s="21">
        <v>387</v>
      </c>
      <c r="AC56" s="230">
        <v>895</v>
      </c>
      <c r="AD56" s="21">
        <v>98</v>
      </c>
      <c r="AE56" s="21">
        <v>649</v>
      </c>
      <c r="AF56" s="21">
        <v>253</v>
      </c>
      <c r="AG56" s="231">
        <v>1</v>
      </c>
      <c r="AH56" s="21">
        <v>1634</v>
      </c>
      <c r="AI56" s="21">
        <v>719</v>
      </c>
      <c r="AJ56" s="21">
        <v>0</v>
      </c>
      <c r="AK56" s="21">
        <v>742</v>
      </c>
      <c r="AL56" s="21">
        <v>1924</v>
      </c>
      <c r="AM56" s="21">
        <v>0</v>
      </c>
      <c r="AN56" s="21">
        <v>12</v>
      </c>
      <c r="AO56" s="82">
        <v>13268</v>
      </c>
      <c r="AP56" s="21">
        <v>0</v>
      </c>
      <c r="AQ56" s="54">
        <v>41750</v>
      </c>
      <c r="AR56" s="21">
        <v>0</v>
      </c>
      <c r="AS56" s="21">
        <v>0</v>
      </c>
      <c r="AT56" s="21">
        <v>0</v>
      </c>
      <c r="AU56" s="21">
        <v>0</v>
      </c>
      <c r="AV56" s="88">
        <v>41750</v>
      </c>
      <c r="AW56" s="89">
        <v>55018</v>
      </c>
      <c r="AX56" s="88">
        <v>25721</v>
      </c>
      <c r="AY56" s="88">
        <v>67471</v>
      </c>
      <c r="AZ56" s="88">
        <v>80739</v>
      </c>
      <c r="BA56" s="89">
        <v>-1073</v>
      </c>
      <c r="BB56" s="87">
        <v>66398</v>
      </c>
      <c r="BC56" s="86">
        <v>79666</v>
      </c>
      <c r="BD56" s="75"/>
      <c r="BE56" s="106">
        <f t="shared" si="1"/>
        <v>1.950270820458759E-2</v>
      </c>
      <c r="BF56" s="468">
        <f t="shared" si="2"/>
        <v>0.98049729179541245</v>
      </c>
      <c r="BH56" s="468">
        <f t="shared" si="0"/>
        <v>1.2510154200010847E-2</v>
      </c>
    </row>
    <row r="57" spans="2:60" ht="13" customHeight="1">
      <c r="B57" s="4" t="s">
        <v>551</v>
      </c>
      <c r="C57" s="219" t="s">
        <v>547</v>
      </c>
      <c r="D57" s="21">
        <v>2904</v>
      </c>
      <c r="E57" s="21">
        <v>86</v>
      </c>
      <c r="F57" s="21">
        <v>20083</v>
      </c>
      <c r="G57" s="21">
        <v>3534</v>
      </c>
      <c r="H57" s="21">
        <v>6978</v>
      </c>
      <c r="I57" s="230">
        <v>43301</v>
      </c>
      <c r="J57" s="21">
        <v>298</v>
      </c>
      <c r="K57" s="21">
        <v>28283</v>
      </c>
      <c r="L57" s="21">
        <v>15208</v>
      </c>
      <c r="M57" s="231">
        <v>2144</v>
      </c>
      <c r="N57" s="21">
        <v>4008</v>
      </c>
      <c r="O57" s="21">
        <v>12149</v>
      </c>
      <c r="P57" s="21">
        <v>47236</v>
      </c>
      <c r="Q57" s="21">
        <v>30825</v>
      </c>
      <c r="R57" s="21">
        <v>7578</v>
      </c>
      <c r="S57" s="230">
        <v>17880</v>
      </c>
      <c r="T57" s="21">
        <v>38324</v>
      </c>
      <c r="U57" s="21">
        <v>1740</v>
      </c>
      <c r="V57" s="21">
        <v>30749</v>
      </c>
      <c r="W57" s="231">
        <v>7492</v>
      </c>
      <c r="X57" s="21">
        <v>59863</v>
      </c>
      <c r="Y57" s="21">
        <v>20815</v>
      </c>
      <c r="Z57" s="21">
        <v>10403</v>
      </c>
      <c r="AA57" s="21">
        <v>6092</v>
      </c>
      <c r="AB57" s="21">
        <v>47552</v>
      </c>
      <c r="AC57" s="230">
        <v>31516</v>
      </c>
      <c r="AD57" s="21">
        <v>11606</v>
      </c>
      <c r="AE57" s="21">
        <v>65186</v>
      </c>
      <c r="AF57" s="21">
        <v>30401</v>
      </c>
      <c r="AG57" s="231">
        <v>32577</v>
      </c>
      <c r="AH57" s="21">
        <v>56196</v>
      </c>
      <c r="AI57" s="21">
        <v>31830</v>
      </c>
      <c r="AJ57" s="21">
        <v>2272</v>
      </c>
      <c r="AK57" s="21">
        <v>52413</v>
      </c>
      <c r="AL57" s="21">
        <v>15571</v>
      </c>
      <c r="AM57" s="21">
        <v>0</v>
      </c>
      <c r="AN57" s="21">
        <v>1406</v>
      </c>
      <c r="AO57" s="82">
        <v>796499</v>
      </c>
      <c r="AP57" s="21">
        <v>1011</v>
      </c>
      <c r="AQ57" s="54">
        <v>39294</v>
      </c>
      <c r="AR57" s="21">
        <v>43</v>
      </c>
      <c r="AS57" s="21">
        <v>2153</v>
      </c>
      <c r="AT57" s="21">
        <v>35396</v>
      </c>
      <c r="AU57" s="21">
        <v>0</v>
      </c>
      <c r="AV57" s="88">
        <v>77897</v>
      </c>
      <c r="AW57" s="89">
        <v>874396</v>
      </c>
      <c r="AX57" s="88">
        <v>12048</v>
      </c>
      <c r="AY57" s="88">
        <v>89945</v>
      </c>
      <c r="AZ57" s="88">
        <v>886444</v>
      </c>
      <c r="BA57" s="89">
        <v>-436926</v>
      </c>
      <c r="BB57" s="87">
        <v>-346981</v>
      </c>
      <c r="BC57" s="86">
        <v>449518</v>
      </c>
      <c r="BD57" s="75"/>
      <c r="BE57" s="106">
        <f t="shared" si="1"/>
        <v>0.49968892812867394</v>
      </c>
      <c r="BF57" s="468">
        <f>1-BE57</f>
        <v>0.50031107187132606</v>
      </c>
      <c r="BH57" s="468">
        <f t="shared" si="0"/>
        <v>1.1774227524197035E-2</v>
      </c>
    </row>
    <row r="58" spans="2:60" ht="13" customHeight="1">
      <c r="B58" s="4" t="s">
        <v>386</v>
      </c>
      <c r="C58" s="221" t="s">
        <v>548</v>
      </c>
      <c r="D58" s="564">
        <v>100</v>
      </c>
      <c r="E58" s="91">
        <v>0</v>
      </c>
      <c r="F58" s="91">
        <v>116</v>
      </c>
      <c r="G58" s="91">
        <v>13</v>
      </c>
      <c r="H58" s="91">
        <v>14</v>
      </c>
      <c r="I58" s="232">
        <v>129</v>
      </c>
      <c r="J58" s="91">
        <v>0</v>
      </c>
      <c r="K58" s="91">
        <v>59</v>
      </c>
      <c r="L58" s="91">
        <v>141</v>
      </c>
      <c r="M58" s="233">
        <v>1</v>
      </c>
      <c r="N58" s="91">
        <v>5</v>
      </c>
      <c r="O58" s="91">
        <v>15</v>
      </c>
      <c r="P58" s="91">
        <v>75</v>
      </c>
      <c r="Q58" s="91">
        <v>68</v>
      </c>
      <c r="R58" s="91">
        <v>23</v>
      </c>
      <c r="S58" s="232">
        <v>112</v>
      </c>
      <c r="T58" s="91">
        <v>184</v>
      </c>
      <c r="U58" s="91">
        <v>0</v>
      </c>
      <c r="V58" s="91">
        <v>78</v>
      </c>
      <c r="W58" s="233">
        <v>27</v>
      </c>
      <c r="X58" s="91">
        <v>190</v>
      </c>
      <c r="Y58" s="91">
        <v>21</v>
      </c>
      <c r="Z58" s="91">
        <v>28</v>
      </c>
      <c r="AA58" s="91">
        <v>6</v>
      </c>
      <c r="AB58" s="91">
        <v>327</v>
      </c>
      <c r="AC58" s="232">
        <v>71</v>
      </c>
      <c r="AD58" s="91">
        <v>467</v>
      </c>
      <c r="AE58" s="91">
        <v>242</v>
      </c>
      <c r="AF58" s="91">
        <v>919</v>
      </c>
      <c r="AG58" s="233">
        <v>157</v>
      </c>
      <c r="AH58" s="91">
        <v>5207</v>
      </c>
      <c r="AI58" s="91">
        <v>15100</v>
      </c>
      <c r="AJ58" s="91">
        <v>66</v>
      </c>
      <c r="AK58" s="91">
        <v>517</v>
      </c>
      <c r="AL58" s="91">
        <v>7181</v>
      </c>
      <c r="AM58" s="91">
        <v>0</v>
      </c>
      <c r="AN58" s="91">
        <v>170</v>
      </c>
      <c r="AO58" s="92">
        <v>31829</v>
      </c>
      <c r="AP58" s="91">
        <v>60917</v>
      </c>
      <c r="AQ58" s="93">
        <v>322790</v>
      </c>
      <c r="AR58" s="91">
        <v>0</v>
      </c>
      <c r="AS58" s="91">
        <v>0</v>
      </c>
      <c r="AT58" s="91">
        <v>2586</v>
      </c>
      <c r="AU58" s="91">
        <v>0</v>
      </c>
      <c r="AV58" s="94">
        <v>386293</v>
      </c>
      <c r="AW58" s="95">
        <v>418122</v>
      </c>
      <c r="AX58" s="94">
        <v>128289</v>
      </c>
      <c r="AY58" s="94">
        <v>514582</v>
      </c>
      <c r="AZ58" s="94">
        <v>546411</v>
      </c>
      <c r="BA58" s="95">
        <v>-87632</v>
      </c>
      <c r="BB58" s="96">
        <v>426950</v>
      </c>
      <c r="BC58" s="97">
        <v>458779</v>
      </c>
      <c r="BD58" s="75"/>
      <c r="BE58" s="576">
        <f t="shared" si="1"/>
        <v>0.20958476234209153</v>
      </c>
      <c r="BF58" s="470">
        <f t="shared" ref="BF58:BF61" si="3">1-BE58</f>
        <v>0.79041523765790844</v>
      </c>
      <c r="BH58" s="470">
        <f t="shared" ref="BH58:BH61" si="4">+AQ58/$AQ$61</f>
        <v>9.6722219741832371E-2</v>
      </c>
    </row>
    <row r="59" spans="2:60" ht="13" customHeight="1">
      <c r="B59" s="542" t="s">
        <v>387</v>
      </c>
      <c r="C59" s="219" t="s">
        <v>43</v>
      </c>
      <c r="D59" s="21">
        <v>21</v>
      </c>
      <c r="E59" s="21">
        <v>3</v>
      </c>
      <c r="F59" s="21">
        <v>278</v>
      </c>
      <c r="G59" s="21">
        <v>110</v>
      </c>
      <c r="H59" s="21">
        <v>172</v>
      </c>
      <c r="I59" s="230">
        <v>522</v>
      </c>
      <c r="J59" s="21">
        <v>2</v>
      </c>
      <c r="K59" s="21">
        <v>99</v>
      </c>
      <c r="L59" s="21">
        <v>397</v>
      </c>
      <c r="M59" s="231">
        <v>28</v>
      </c>
      <c r="N59" s="21">
        <v>63</v>
      </c>
      <c r="O59" s="21">
        <v>207</v>
      </c>
      <c r="P59" s="21">
        <v>905</v>
      </c>
      <c r="Q59" s="21">
        <v>687</v>
      </c>
      <c r="R59" s="21">
        <v>108</v>
      </c>
      <c r="S59" s="230">
        <v>899</v>
      </c>
      <c r="T59" s="21">
        <v>724</v>
      </c>
      <c r="U59" s="21">
        <v>41</v>
      </c>
      <c r="V59" s="21">
        <v>340</v>
      </c>
      <c r="W59" s="231">
        <v>173</v>
      </c>
      <c r="X59" s="21">
        <v>490</v>
      </c>
      <c r="Y59" s="21">
        <v>13</v>
      </c>
      <c r="Z59" s="21">
        <v>67</v>
      </c>
      <c r="AA59" s="21">
        <v>275</v>
      </c>
      <c r="AB59" s="21">
        <v>1148</v>
      </c>
      <c r="AC59" s="230">
        <v>870</v>
      </c>
      <c r="AD59" s="21">
        <v>144</v>
      </c>
      <c r="AE59" s="21">
        <v>902</v>
      </c>
      <c r="AF59" s="21">
        <v>511</v>
      </c>
      <c r="AG59" s="231">
        <v>1061</v>
      </c>
      <c r="AH59" s="21">
        <v>2511</v>
      </c>
      <c r="AI59" s="21">
        <v>1638</v>
      </c>
      <c r="AJ59" s="21">
        <v>133</v>
      </c>
      <c r="AK59" s="21">
        <v>594</v>
      </c>
      <c r="AL59" s="21">
        <v>653</v>
      </c>
      <c r="AM59" s="21">
        <v>0</v>
      </c>
      <c r="AN59" s="21">
        <v>6</v>
      </c>
      <c r="AO59" s="82">
        <v>16795</v>
      </c>
      <c r="AP59" s="21">
        <v>0</v>
      </c>
      <c r="AQ59" s="54">
        <v>0</v>
      </c>
      <c r="AR59" s="21">
        <v>0</v>
      </c>
      <c r="AS59" s="21">
        <v>0</v>
      </c>
      <c r="AT59" s="21">
        <v>0</v>
      </c>
      <c r="AU59" s="21">
        <v>0</v>
      </c>
      <c r="AV59" s="88">
        <v>0</v>
      </c>
      <c r="AW59" s="89">
        <v>16795</v>
      </c>
      <c r="AX59" s="88">
        <v>0</v>
      </c>
      <c r="AY59" s="88">
        <v>0</v>
      </c>
      <c r="AZ59" s="88">
        <v>16795</v>
      </c>
      <c r="BA59" s="89">
        <v>0</v>
      </c>
      <c r="BB59" s="87">
        <v>0</v>
      </c>
      <c r="BC59" s="86">
        <v>16795</v>
      </c>
      <c r="BD59" s="75"/>
      <c r="BE59" s="577">
        <f t="shared" si="1"/>
        <v>0</v>
      </c>
      <c r="BF59" s="469">
        <f t="shared" si="3"/>
        <v>1</v>
      </c>
      <c r="BH59" s="469">
        <f t="shared" si="4"/>
        <v>0</v>
      </c>
    </row>
    <row r="60" spans="2:60" ht="13" customHeight="1">
      <c r="B60" s="4" t="s">
        <v>388</v>
      </c>
      <c r="C60" s="219" t="s">
        <v>44</v>
      </c>
      <c r="D60" s="21">
        <v>440</v>
      </c>
      <c r="E60" s="21">
        <v>24</v>
      </c>
      <c r="F60" s="21">
        <v>1334</v>
      </c>
      <c r="G60" s="21">
        <v>351</v>
      </c>
      <c r="H60" s="21">
        <v>571</v>
      </c>
      <c r="I60" s="230">
        <v>830</v>
      </c>
      <c r="J60" s="21">
        <v>173</v>
      </c>
      <c r="K60" s="21">
        <v>1262</v>
      </c>
      <c r="L60" s="21">
        <v>1552</v>
      </c>
      <c r="M60" s="231">
        <v>1160</v>
      </c>
      <c r="N60" s="21">
        <v>1175</v>
      </c>
      <c r="O60" s="21">
        <v>1918</v>
      </c>
      <c r="P60" s="21">
        <v>6836</v>
      </c>
      <c r="Q60" s="21">
        <v>3779</v>
      </c>
      <c r="R60" s="21">
        <v>459</v>
      </c>
      <c r="S60" s="230">
        <v>209</v>
      </c>
      <c r="T60" s="21">
        <v>1467</v>
      </c>
      <c r="U60" s="21">
        <v>55</v>
      </c>
      <c r="V60" s="21">
        <v>910</v>
      </c>
      <c r="W60" s="231">
        <v>334</v>
      </c>
      <c r="X60" s="21">
        <v>8348</v>
      </c>
      <c r="Y60" s="21">
        <v>333</v>
      </c>
      <c r="Z60" s="21">
        <v>471</v>
      </c>
      <c r="AA60" s="21">
        <v>736</v>
      </c>
      <c r="AB60" s="21">
        <v>2033</v>
      </c>
      <c r="AC60" s="230">
        <v>2711</v>
      </c>
      <c r="AD60" s="21">
        <v>1474</v>
      </c>
      <c r="AE60" s="21">
        <v>1010</v>
      </c>
      <c r="AF60" s="21">
        <v>1073</v>
      </c>
      <c r="AG60" s="231">
        <v>107</v>
      </c>
      <c r="AH60" s="21">
        <v>3015</v>
      </c>
      <c r="AI60" s="21">
        <v>2077</v>
      </c>
      <c r="AJ60" s="21">
        <v>367</v>
      </c>
      <c r="AK60" s="21">
        <v>1629</v>
      </c>
      <c r="AL60" s="21">
        <v>1564</v>
      </c>
      <c r="AM60" s="21">
        <v>8</v>
      </c>
      <c r="AN60" s="21">
        <v>0</v>
      </c>
      <c r="AO60" s="82">
        <v>51795</v>
      </c>
      <c r="AP60" s="21">
        <v>0</v>
      </c>
      <c r="AQ60" s="54">
        <v>20</v>
      </c>
      <c r="AR60" s="21">
        <v>0</v>
      </c>
      <c r="AS60" s="21">
        <v>0</v>
      </c>
      <c r="AT60" s="21">
        <v>0</v>
      </c>
      <c r="AU60" s="21">
        <v>0</v>
      </c>
      <c r="AV60" s="88">
        <v>20</v>
      </c>
      <c r="AW60" s="89">
        <v>51815</v>
      </c>
      <c r="AX60" s="88">
        <v>31487</v>
      </c>
      <c r="AY60" s="88">
        <v>31507</v>
      </c>
      <c r="AZ60" s="88">
        <v>83302</v>
      </c>
      <c r="BA60" s="89">
        <v>-26692</v>
      </c>
      <c r="BB60" s="87">
        <v>4815</v>
      </c>
      <c r="BC60" s="86">
        <v>56610</v>
      </c>
      <c r="BD60" s="75"/>
      <c r="BE60" s="106">
        <f t="shared" si="1"/>
        <v>0.51514040335810096</v>
      </c>
      <c r="BF60" s="471">
        <f t="shared" si="3"/>
        <v>0.48485959664189904</v>
      </c>
      <c r="BH60" s="471">
        <f t="shared" si="4"/>
        <v>5.992888239526154E-6</v>
      </c>
    </row>
    <row r="61" spans="2:60" ht="13" customHeight="1" thickBot="1">
      <c r="B61" s="536" t="s">
        <v>389</v>
      </c>
      <c r="C61" s="543" t="s">
        <v>91</v>
      </c>
      <c r="D61" s="565">
        <v>33150</v>
      </c>
      <c r="E61" s="566">
        <v>903</v>
      </c>
      <c r="F61" s="566">
        <v>260782</v>
      </c>
      <c r="G61" s="566">
        <v>77616</v>
      </c>
      <c r="H61" s="566">
        <v>134618</v>
      </c>
      <c r="I61" s="567">
        <v>382804</v>
      </c>
      <c r="J61" s="566">
        <v>3098</v>
      </c>
      <c r="K61" s="566">
        <v>380118</v>
      </c>
      <c r="L61" s="566">
        <v>138153</v>
      </c>
      <c r="M61" s="568">
        <v>55670</v>
      </c>
      <c r="N61" s="566">
        <v>128374</v>
      </c>
      <c r="O61" s="566">
        <v>195151</v>
      </c>
      <c r="P61" s="566">
        <v>528792</v>
      </c>
      <c r="Q61" s="566">
        <v>386577</v>
      </c>
      <c r="R61" s="566">
        <v>103984</v>
      </c>
      <c r="S61" s="567">
        <v>225441</v>
      </c>
      <c r="T61" s="566">
        <v>566092</v>
      </c>
      <c r="U61" s="566">
        <v>28502</v>
      </c>
      <c r="V61" s="566">
        <v>759383</v>
      </c>
      <c r="W61" s="568">
        <v>84698</v>
      </c>
      <c r="X61" s="566">
        <v>303839</v>
      </c>
      <c r="Y61" s="566">
        <v>63203</v>
      </c>
      <c r="Z61" s="566">
        <v>33325</v>
      </c>
      <c r="AA61" s="566">
        <v>33061</v>
      </c>
      <c r="AB61" s="566">
        <v>174482</v>
      </c>
      <c r="AC61" s="567">
        <v>97567</v>
      </c>
      <c r="AD61" s="566">
        <v>116361</v>
      </c>
      <c r="AE61" s="566">
        <v>194757</v>
      </c>
      <c r="AF61" s="566">
        <v>105712</v>
      </c>
      <c r="AG61" s="568">
        <v>104023</v>
      </c>
      <c r="AH61" s="566">
        <v>184477</v>
      </c>
      <c r="AI61" s="566">
        <v>276402</v>
      </c>
      <c r="AJ61" s="566">
        <v>11131</v>
      </c>
      <c r="AK61" s="566">
        <v>146569</v>
      </c>
      <c r="AL61" s="566">
        <v>172290</v>
      </c>
      <c r="AM61" s="566">
        <v>16795</v>
      </c>
      <c r="AN61" s="566">
        <v>18330</v>
      </c>
      <c r="AO61" s="569">
        <v>6526230</v>
      </c>
      <c r="AP61" s="566">
        <v>119915</v>
      </c>
      <c r="AQ61" s="570">
        <v>3337289</v>
      </c>
      <c r="AR61" s="566">
        <v>1070851</v>
      </c>
      <c r="AS61" s="566">
        <v>276533</v>
      </c>
      <c r="AT61" s="566">
        <v>1529850</v>
      </c>
      <c r="AU61" s="566">
        <v>-55152</v>
      </c>
      <c r="AV61" s="571">
        <v>6279286</v>
      </c>
      <c r="AW61" s="572">
        <v>12805516</v>
      </c>
      <c r="AX61" s="571">
        <v>7259169</v>
      </c>
      <c r="AY61" s="571">
        <v>13538455</v>
      </c>
      <c r="AZ61" s="571">
        <v>20064685</v>
      </c>
      <c r="BA61" s="572">
        <v>-6666004</v>
      </c>
      <c r="BB61" s="573">
        <v>6872451</v>
      </c>
      <c r="BC61" s="574">
        <v>13398681</v>
      </c>
      <c r="BD61" s="75"/>
      <c r="BE61" s="575">
        <f t="shared" si="1"/>
        <v>0.52055723486659966</v>
      </c>
      <c r="BF61" s="471">
        <f t="shared" si="3"/>
        <v>0.47944276513340034</v>
      </c>
      <c r="BH61" s="471">
        <f t="shared" si="4"/>
        <v>1</v>
      </c>
    </row>
    <row r="62" spans="2:60" ht="13" customHeight="1">
      <c r="B62" s="533" t="s">
        <v>390</v>
      </c>
      <c r="C62" s="219" t="s">
        <v>92</v>
      </c>
      <c r="D62" s="21">
        <v>151</v>
      </c>
      <c r="E62" s="21">
        <v>59</v>
      </c>
      <c r="F62" s="21">
        <v>2902</v>
      </c>
      <c r="G62" s="21">
        <v>1110</v>
      </c>
      <c r="H62" s="21">
        <v>2101</v>
      </c>
      <c r="I62" s="230">
        <v>9513</v>
      </c>
      <c r="J62" s="21">
        <v>30</v>
      </c>
      <c r="K62" s="21">
        <v>8463</v>
      </c>
      <c r="L62" s="21">
        <v>3249</v>
      </c>
      <c r="M62" s="231">
        <v>310</v>
      </c>
      <c r="N62" s="21">
        <v>1610</v>
      </c>
      <c r="O62" s="21">
        <v>3106</v>
      </c>
      <c r="P62" s="21">
        <v>7348</v>
      </c>
      <c r="Q62" s="21">
        <v>6151</v>
      </c>
      <c r="R62" s="21">
        <v>2336</v>
      </c>
      <c r="S62" s="230">
        <v>3094</v>
      </c>
      <c r="T62" s="21">
        <v>4868</v>
      </c>
      <c r="U62" s="21">
        <v>601</v>
      </c>
      <c r="V62" s="21">
        <v>4487</v>
      </c>
      <c r="W62" s="231">
        <v>1586</v>
      </c>
      <c r="X62" s="21">
        <v>6990</v>
      </c>
      <c r="Y62" s="21">
        <v>1391</v>
      </c>
      <c r="Z62" s="21">
        <v>435</v>
      </c>
      <c r="AA62" s="21">
        <v>1096</v>
      </c>
      <c r="AB62" s="21">
        <v>8960</v>
      </c>
      <c r="AC62" s="230">
        <v>8290</v>
      </c>
      <c r="AD62" s="21">
        <v>1070</v>
      </c>
      <c r="AE62" s="21">
        <v>3563</v>
      </c>
      <c r="AF62" s="21">
        <v>951</v>
      </c>
      <c r="AG62" s="231">
        <v>3296</v>
      </c>
      <c r="AH62" s="21">
        <v>1654</v>
      </c>
      <c r="AI62" s="21">
        <v>5869</v>
      </c>
      <c r="AJ62" s="21">
        <v>2981</v>
      </c>
      <c r="AK62" s="21">
        <v>3955</v>
      </c>
      <c r="AL62" s="21">
        <v>6228</v>
      </c>
      <c r="AM62" s="21">
        <v>0</v>
      </c>
      <c r="AN62" s="21">
        <v>111</v>
      </c>
      <c r="AO62" s="20">
        <v>119915</v>
      </c>
      <c r="AP62" s="84"/>
      <c r="AQ62" s="21"/>
      <c r="AR62" s="21"/>
      <c r="AS62" s="21"/>
      <c r="AT62" s="21"/>
      <c r="AU62" s="21"/>
      <c r="AV62" s="21"/>
      <c r="AW62" s="21"/>
      <c r="AX62" s="21"/>
      <c r="AY62" s="21"/>
      <c r="AZ62" s="21"/>
      <c r="BA62" s="21"/>
      <c r="BB62" s="21"/>
      <c r="BC62" s="21"/>
    </row>
    <row r="63" spans="2:60" ht="13" customHeight="1">
      <c r="B63" s="534" t="s">
        <v>391</v>
      </c>
      <c r="C63" s="219" t="s">
        <v>45</v>
      </c>
      <c r="D63" s="21">
        <v>11722</v>
      </c>
      <c r="E63" s="21">
        <v>519</v>
      </c>
      <c r="F63" s="21">
        <v>58762</v>
      </c>
      <c r="G63" s="21">
        <v>30391</v>
      </c>
      <c r="H63" s="21">
        <v>29666</v>
      </c>
      <c r="I63" s="230">
        <v>131075</v>
      </c>
      <c r="J63" s="21">
        <v>454</v>
      </c>
      <c r="K63" s="21">
        <v>141575</v>
      </c>
      <c r="L63" s="21">
        <v>69758</v>
      </c>
      <c r="M63" s="231">
        <v>16896</v>
      </c>
      <c r="N63" s="21">
        <v>38520</v>
      </c>
      <c r="O63" s="21">
        <v>91326</v>
      </c>
      <c r="P63" s="21">
        <v>129047</v>
      </c>
      <c r="Q63" s="21">
        <v>113449</v>
      </c>
      <c r="R63" s="21">
        <v>40577</v>
      </c>
      <c r="S63" s="230">
        <v>90549</v>
      </c>
      <c r="T63" s="21">
        <v>73439</v>
      </c>
      <c r="U63" s="21">
        <v>9877</v>
      </c>
      <c r="V63" s="21">
        <v>107683</v>
      </c>
      <c r="W63" s="231">
        <v>34167</v>
      </c>
      <c r="X63" s="21">
        <v>193433</v>
      </c>
      <c r="Y63" s="21">
        <v>14393</v>
      </c>
      <c r="Z63" s="21">
        <v>7042</v>
      </c>
      <c r="AA63" s="21">
        <v>26955</v>
      </c>
      <c r="AB63" s="21">
        <v>308548</v>
      </c>
      <c r="AC63" s="230">
        <v>106702</v>
      </c>
      <c r="AD63" s="21">
        <v>40450</v>
      </c>
      <c r="AE63" s="21">
        <v>141189</v>
      </c>
      <c r="AF63" s="21">
        <v>31375</v>
      </c>
      <c r="AG63" s="231">
        <v>130911</v>
      </c>
      <c r="AH63" s="21">
        <v>275325</v>
      </c>
      <c r="AI63" s="21">
        <v>355183</v>
      </c>
      <c r="AJ63" s="21">
        <v>60591</v>
      </c>
      <c r="AK63" s="21">
        <v>208162</v>
      </c>
      <c r="AL63" s="21">
        <v>126106</v>
      </c>
      <c r="AM63" s="21">
        <v>0</v>
      </c>
      <c r="AN63" s="21">
        <v>410</v>
      </c>
      <c r="AO63" s="20">
        <v>3246227</v>
      </c>
      <c r="AP63" s="85"/>
      <c r="AQ63" s="21"/>
      <c r="AR63" s="21"/>
      <c r="AS63" s="21"/>
      <c r="AT63" s="21"/>
      <c r="AU63" s="21"/>
      <c r="AV63" s="21"/>
      <c r="AW63" s="21"/>
      <c r="AX63" s="21"/>
      <c r="AY63" s="21"/>
      <c r="AZ63" s="21"/>
      <c r="BA63" s="21"/>
      <c r="BB63" s="21"/>
      <c r="BC63" s="21"/>
    </row>
    <row r="64" spans="2:60" ht="13" customHeight="1">
      <c r="B64" s="534" t="s">
        <v>392</v>
      </c>
      <c r="C64" s="219" t="s">
        <v>46</v>
      </c>
      <c r="D64" s="21">
        <v>16918</v>
      </c>
      <c r="E64" s="21">
        <v>297</v>
      </c>
      <c r="F64" s="21">
        <v>99702</v>
      </c>
      <c r="G64" s="21">
        <v>6621</v>
      </c>
      <c r="H64" s="21">
        <v>16754</v>
      </c>
      <c r="I64" s="230">
        <v>335052</v>
      </c>
      <c r="J64" s="21">
        <v>1126</v>
      </c>
      <c r="K64" s="21">
        <v>82439</v>
      </c>
      <c r="L64" s="21">
        <v>19672</v>
      </c>
      <c r="M64" s="231">
        <v>10229</v>
      </c>
      <c r="N64" s="21">
        <v>38002</v>
      </c>
      <c r="O64" s="21">
        <v>22337</v>
      </c>
      <c r="P64" s="21">
        <v>105242</v>
      </c>
      <c r="Q64" s="21">
        <v>29093</v>
      </c>
      <c r="R64" s="21">
        <v>37048</v>
      </c>
      <c r="S64" s="230">
        <v>-22497</v>
      </c>
      <c r="T64" s="21">
        <v>-17953</v>
      </c>
      <c r="U64" s="21">
        <v>-1866</v>
      </c>
      <c r="V64" s="21">
        <v>87314</v>
      </c>
      <c r="W64" s="231">
        <v>3536</v>
      </c>
      <c r="X64" s="21">
        <v>22463</v>
      </c>
      <c r="Y64" s="21">
        <v>9083</v>
      </c>
      <c r="Z64" s="21">
        <v>5691</v>
      </c>
      <c r="AA64" s="21">
        <v>4159</v>
      </c>
      <c r="AB64" s="21">
        <v>46936</v>
      </c>
      <c r="AC64" s="230">
        <v>67093</v>
      </c>
      <c r="AD64" s="21">
        <v>299745</v>
      </c>
      <c r="AE64" s="21">
        <v>19914</v>
      </c>
      <c r="AF64" s="21">
        <v>34619</v>
      </c>
      <c r="AG64" s="231">
        <v>0</v>
      </c>
      <c r="AH64" s="21">
        <v>13242</v>
      </c>
      <c r="AI64" s="21">
        <v>10646</v>
      </c>
      <c r="AJ64" s="21">
        <v>-525</v>
      </c>
      <c r="AK64" s="21">
        <v>29246</v>
      </c>
      <c r="AL64" s="21">
        <v>27133</v>
      </c>
      <c r="AM64" s="21">
        <v>0</v>
      </c>
      <c r="AN64" s="21">
        <v>32580</v>
      </c>
      <c r="AO64" s="20">
        <v>1491091</v>
      </c>
      <c r="AP64" s="85"/>
      <c r="AQ64" s="21"/>
      <c r="AR64" s="21"/>
      <c r="AS64" s="21"/>
      <c r="AT64" s="21"/>
      <c r="AU64" s="21"/>
      <c r="AV64" s="21"/>
      <c r="AW64" s="21"/>
      <c r="AX64" s="21"/>
      <c r="AY64" s="21"/>
      <c r="AZ64" s="21"/>
      <c r="BA64" s="21"/>
      <c r="BB64" s="21"/>
      <c r="BC64" s="21"/>
    </row>
    <row r="65" spans="2:58" ht="13" customHeight="1">
      <c r="B65" s="534" t="s">
        <v>393</v>
      </c>
      <c r="C65" s="219" t="s">
        <v>47</v>
      </c>
      <c r="D65" s="21">
        <v>18670</v>
      </c>
      <c r="E65" s="21">
        <v>283</v>
      </c>
      <c r="F65" s="21">
        <v>40496</v>
      </c>
      <c r="G65" s="21">
        <v>18571</v>
      </c>
      <c r="H65" s="21">
        <v>14641</v>
      </c>
      <c r="I65" s="230">
        <v>152265</v>
      </c>
      <c r="J65" s="21">
        <v>629</v>
      </c>
      <c r="K65" s="21">
        <v>60695</v>
      </c>
      <c r="L65" s="21">
        <v>46051</v>
      </c>
      <c r="M65" s="231">
        <v>3448</v>
      </c>
      <c r="N65" s="21">
        <v>7511</v>
      </c>
      <c r="O65" s="21">
        <v>31801</v>
      </c>
      <c r="P65" s="21">
        <v>62562</v>
      </c>
      <c r="Q65" s="21">
        <v>62058</v>
      </c>
      <c r="R65" s="21">
        <v>22672</v>
      </c>
      <c r="S65" s="230">
        <v>37378</v>
      </c>
      <c r="T65" s="21">
        <v>135232</v>
      </c>
      <c r="U65" s="21">
        <v>8184</v>
      </c>
      <c r="V65" s="21">
        <v>96041</v>
      </c>
      <c r="W65" s="231">
        <v>18966</v>
      </c>
      <c r="X65" s="21">
        <v>32049</v>
      </c>
      <c r="Y65" s="21">
        <v>28342</v>
      </c>
      <c r="Z65" s="21">
        <v>10917</v>
      </c>
      <c r="AA65" s="21">
        <v>4322</v>
      </c>
      <c r="AB65" s="21">
        <v>60162</v>
      </c>
      <c r="AC65" s="230">
        <v>23530</v>
      </c>
      <c r="AD65" s="21">
        <v>290875</v>
      </c>
      <c r="AE65" s="21">
        <v>52213</v>
      </c>
      <c r="AF65" s="21">
        <v>42363</v>
      </c>
      <c r="AG65" s="231">
        <v>139944</v>
      </c>
      <c r="AH65" s="21">
        <v>85118</v>
      </c>
      <c r="AI65" s="21">
        <v>39050</v>
      </c>
      <c r="AJ65" s="21">
        <v>3614</v>
      </c>
      <c r="AK65" s="21">
        <v>33833</v>
      </c>
      <c r="AL65" s="21">
        <v>64364</v>
      </c>
      <c r="AM65" s="21">
        <v>0</v>
      </c>
      <c r="AN65" s="21">
        <v>3592</v>
      </c>
      <c r="AO65" s="20">
        <v>1752442</v>
      </c>
      <c r="AP65" s="85"/>
      <c r="AQ65" s="21"/>
      <c r="AR65" s="21"/>
      <c r="AS65" s="21"/>
      <c r="AT65" s="21"/>
      <c r="AU65" s="21"/>
      <c r="AV65" s="21"/>
      <c r="AW65" s="21"/>
      <c r="AX65" s="21"/>
      <c r="AY65" s="21"/>
      <c r="AZ65" s="21"/>
      <c r="BA65" s="21"/>
      <c r="BB65" s="21"/>
      <c r="BC65" s="21"/>
    </row>
    <row r="66" spans="2:58" ht="13" customHeight="1">
      <c r="B66" s="534" t="s">
        <v>394</v>
      </c>
      <c r="C66" s="219" t="s">
        <v>344</v>
      </c>
      <c r="D66" s="21">
        <v>2062</v>
      </c>
      <c r="E66" s="21">
        <v>132</v>
      </c>
      <c r="F66" s="21">
        <v>12436</v>
      </c>
      <c r="G66" s="21">
        <v>-1085</v>
      </c>
      <c r="H66" s="21">
        <v>4837</v>
      </c>
      <c r="I66" s="230">
        <v>5862</v>
      </c>
      <c r="J66" s="21">
        <v>432</v>
      </c>
      <c r="K66" s="21">
        <v>11720</v>
      </c>
      <c r="L66" s="21">
        <v>6532</v>
      </c>
      <c r="M66" s="231">
        <v>2052</v>
      </c>
      <c r="N66" s="21">
        <v>2352</v>
      </c>
      <c r="O66" s="21">
        <v>11286</v>
      </c>
      <c r="P66" s="21">
        <v>6156</v>
      </c>
      <c r="Q66" s="21">
        <v>-1200</v>
      </c>
      <c r="R66" s="21">
        <v>-4887</v>
      </c>
      <c r="S66" s="230">
        <v>-3188</v>
      </c>
      <c r="T66" s="21">
        <v>-934</v>
      </c>
      <c r="U66" s="21">
        <v>-4409</v>
      </c>
      <c r="V66" s="21">
        <v>-34482</v>
      </c>
      <c r="W66" s="231">
        <v>2864</v>
      </c>
      <c r="X66" s="21">
        <v>26727</v>
      </c>
      <c r="Y66" s="21">
        <v>5151</v>
      </c>
      <c r="Z66" s="21">
        <v>2796</v>
      </c>
      <c r="AA66" s="21">
        <v>2939</v>
      </c>
      <c r="AB66" s="21">
        <v>37780</v>
      </c>
      <c r="AC66" s="230">
        <v>4847</v>
      </c>
      <c r="AD66" s="21">
        <v>58341</v>
      </c>
      <c r="AE66" s="21">
        <v>21116</v>
      </c>
      <c r="AF66" s="21">
        <v>6569</v>
      </c>
      <c r="AG66" s="231">
        <v>671</v>
      </c>
      <c r="AH66" s="21">
        <v>5823</v>
      </c>
      <c r="AI66" s="21">
        <v>6481</v>
      </c>
      <c r="AJ66" s="21">
        <v>2896</v>
      </c>
      <c r="AK66" s="21">
        <v>27771</v>
      </c>
      <c r="AL66" s="21">
        <v>62658</v>
      </c>
      <c r="AM66" s="21">
        <v>0</v>
      </c>
      <c r="AN66" s="21">
        <v>1755</v>
      </c>
      <c r="AO66" s="20">
        <v>292859</v>
      </c>
      <c r="AP66" s="85"/>
      <c r="AQ66" s="21"/>
      <c r="AR66" s="21"/>
      <c r="AS66" s="21"/>
      <c r="AT66" s="21"/>
      <c r="AU66" s="21"/>
      <c r="AV66" s="21"/>
      <c r="AW66" s="21"/>
      <c r="AX66" s="21"/>
      <c r="AY66" s="21"/>
      <c r="AZ66" s="21"/>
      <c r="BA66" s="21"/>
      <c r="BB66" s="21"/>
      <c r="BC66" s="21"/>
    </row>
    <row r="67" spans="2:58" ht="13" customHeight="1">
      <c r="B67" s="535" t="s">
        <v>527</v>
      </c>
      <c r="C67" s="223" t="s">
        <v>345</v>
      </c>
      <c r="D67" s="80">
        <v>-8804</v>
      </c>
      <c r="E67" s="80">
        <v>0</v>
      </c>
      <c r="F67" s="80">
        <v>-872</v>
      </c>
      <c r="G67" s="80">
        <v>0</v>
      </c>
      <c r="H67" s="80">
        <v>0</v>
      </c>
      <c r="I67" s="236">
        <v>0</v>
      </c>
      <c r="J67" s="80">
        <v>-4</v>
      </c>
      <c r="K67" s="80">
        <v>0</v>
      </c>
      <c r="L67" s="80">
        <v>0</v>
      </c>
      <c r="M67" s="237">
        <v>0</v>
      </c>
      <c r="N67" s="80">
        <v>0</v>
      </c>
      <c r="O67" s="80">
        <v>0</v>
      </c>
      <c r="P67" s="80">
        <v>0</v>
      </c>
      <c r="Q67" s="80">
        <v>0</v>
      </c>
      <c r="R67" s="80">
        <v>0</v>
      </c>
      <c r="S67" s="236">
        <v>0</v>
      </c>
      <c r="T67" s="80">
        <v>0</v>
      </c>
      <c r="U67" s="80">
        <v>0</v>
      </c>
      <c r="V67" s="80">
        <v>-3</v>
      </c>
      <c r="W67" s="237">
        <v>0</v>
      </c>
      <c r="X67" s="80">
        <v>-2793</v>
      </c>
      <c r="Y67" s="80">
        <v>-32</v>
      </c>
      <c r="Z67" s="80">
        <v>-1709</v>
      </c>
      <c r="AA67" s="80">
        <v>0</v>
      </c>
      <c r="AB67" s="80">
        <v>-468</v>
      </c>
      <c r="AC67" s="236">
        <v>-3616</v>
      </c>
      <c r="AD67" s="80">
        <v>-125</v>
      </c>
      <c r="AE67" s="80">
        <v>-962</v>
      </c>
      <c r="AF67" s="80">
        <v>-1</v>
      </c>
      <c r="AG67" s="237">
        <v>0</v>
      </c>
      <c r="AH67" s="80">
        <v>-1371</v>
      </c>
      <c r="AI67" s="80">
        <v>-8115</v>
      </c>
      <c r="AJ67" s="80">
        <v>-1022</v>
      </c>
      <c r="AK67" s="80">
        <v>-18</v>
      </c>
      <c r="AL67" s="80">
        <v>0</v>
      </c>
      <c r="AM67" s="80">
        <v>0</v>
      </c>
      <c r="AN67" s="80">
        <v>-168</v>
      </c>
      <c r="AO67" s="81">
        <v>-30083</v>
      </c>
      <c r="AP67" s="85"/>
      <c r="AQ67" s="21"/>
      <c r="AR67" s="21"/>
      <c r="AS67" s="21"/>
      <c r="AT67" s="21"/>
      <c r="AU67" s="21"/>
      <c r="AV67" s="21"/>
      <c r="AW67" s="21"/>
      <c r="AX67" s="21"/>
      <c r="AY67" s="21"/>
      <c r="AZ67" s="21"/>
      <c r="BA67" s="21"/>
      <c r="BB67" s="21"/>
      <c r="BC67" s="21"/>
    </row>
    <row r="68" spans="2:58" ht="13" customHeight="1" thickBot="1">
      <c r="B68" s="536" t="s">
        <v>528</v>
      </c>
      <c r="C68" s="219" t="s">
        <v>48</v>
      </c>
      <c r="D68" s="21">
        <v>40719</v>
      </c>
      <c r="E68" s="21">
        <v>1290</v>
      </c>
      <c r="F68" s="21">
        <v>213426</v>
      </c>
      <c r="G68" s="21">
        <v>55608</v>
      </c>
      <c r="H68" s="21">
        <v>67999</v>
      </c>
      <c r="I68" s="230">
        <v>633767</v>
      </c>
      <c r="J68" s="21">
        <v>2667</v>
      </c>
      <c r="K68" s="21">
        <v>304892</v>
      </c>
      <c r="L68" s="21">
        <v>145262</v>
      </c>
      <c r="M68" s="231">
        <v>32935</v>
      </c>
      <c r="N68" s="21">
        <v>87995</v>
      </c>
      <c r="O68" s="21">
        <v>159856</v>
      </c>
      <c r="P68" s="21">
        <v>310355</v>
      </c>
      <c r="Q68" s="21">
        <v>209551</v>
      </c>
      <c r="R68" s="21">
        <v>97746</v>
      </c>
      <c r="S68" s="230">
        <v>105336</v>
      </c>
      <c r="T68" s="21">
        <v>194652</v>
      </c>
      <c r="U68" s="21">
        <v>12387</v>
      </c>
      <c r="V68" s="21">
        <v>261040</v>
      </c>
      <c r="W68" s="231">
        <v>61119</v>
      </c>
      <c r="X68" s="21">
        <v>278869</v>
      </c>
      <c r="Y68" s="21">
        <v>58328</v>
      </c>
      <c r="Z68" s="21">
        <v>25172</v>
      </c>
      <c r="AA68" s="21">
        <v>39471</v>
      </c>
      <c r="AB68" s="21">
        <v>461918</v>
      </c>
      <c r="AC68" s="230">
        <v>206846</v>
      </c>
      <c r="AD68" s="21">
        <v>690356</v>
      </c>
      <c r="AE68" s="21">
        <v>237033</v>
      </c>
      <c r="AF68" s="21">
        <v>115876</v>
      </c>
      <c r="AG68" s="231">
        <v>274822</v>
      </c>
      <c r="AH68" s="21">
        <v>379791</v>
      </c>
      <c r="AI68" s="21">
        <v>409114</v>
      </c>
      <c r="AJ68" s="21">
        <v>68535</v>
      </c>
      <c r="AK68" s="21">
        <v>302949</v>
      </c>
      <c r="AL68" s="21">
        <v>286489</v>
      </c>
      <c r="AM68" s="21">
        <v>0</v>
      </c>
      <c r="AN68" s="21">
        <v>38280</v>
      </c>
      <c r="AO68" s="20">
        <v>6872451</v>
      </c>
      <c r="AP68" s="85"/>
      <c r="AQ68" s="21"/>
      <c r="AR68" s="21"/>
      <c r="AS68" s="21"/>
      <c r="AT68" s="21"/>
      <c r="AU68" s="21"/>
      <c r="AV68" s="21"/>
      <c r="AW68" s="21"/>
      <c r="AX68" s="21"/>
      <c r="AY68" s="21"/>
      <c r="AZ68" s="21"/>
      <c r="BA68" s="21"/>
      <c r="BB68" s="21"/>
      <c r="BC68" s="21"/>
    </row>
    <row r="69" spans="2:58" ht="13" customHeight="1" thickBot="1">
      <c r="B69" s="537" t="s">
        <v>529</v>
      </c>
      <c r="C69" s="224" t="s">
        <v>93</v>
      </c>
      <c r="D69" s="78">
        <v>73869</v>
      </c>
      <c r="E69" s="78">
        <v>2193</v>
      </c>
      <c r="F69" s="78">
        <v>474208</v>
      </c>
      <c r="G69" s="78">
        <v>133224</v>
      </c>
      <c r="H69" s="78">
        <v>202617</v>
      </c>
      <c r="I69" s="238">
        <v>1016571</v>
      </c>
      <c r="J69" s="78">
        <v>5765</v>
      </c>
      <c r="K69" s="78">
        <v>685010</v>
      </c>
      <c r="L69" s="78">
        <v>283415</v>
      </c>
      <c r="M69" s="239">
        <v>88605</v>
      </c>
      <c r="N69" s="78">
        <v>216369</v>
      </c>
      <c r="O69" s="78">
        <v>355007</v>
      </c>
      <c r="P69" s="78">
        <v>839147</v>
      </c>
      <c r="Q69" s="78">
        <v>596128</v>
      </c>
      <c r="R69" s="78">
        <v>201730</v>
      </c>
      <c r="S69" s="238">
        <v>330777</v>
      </c>
      <c r="T69" s="78">
        <v>760744</v>
      </c>
      <c r="U69" s="78">
        <v>40889</v>
      </c>
      <c r="V69" s="78">
        <v>1020423</v>
      </c>
      <c r="W69" s="239">
        <v>145817</v>
      </c>
      <c r="X69" s="78">
        <v>582708</v>
      </c>
      <c r="Y69" s="78">
        <v>121531</v>
      </c>
      <c r="Z69" s="78">
        <v>58497</v>
      </c>
      <c r="AA69" s="78">
        <v>72532</v>
      </c>
      <c r="AB69" s="78">
        <v>636400</v>
      </c>
      <c r="AC69" s="238">
        <v>304413</v>
      </c>
      <c r="AD69" s="78">
        <v>806717</v>
      </c>
      <c r="AE69" s="78">
        <v>431790</v>
      </c>
      <c r="AF69" s="78">
        <v>221588</v>
      </c>
      <c r="AG69" s="239">
        <v>378845</v>
      </c>
      <c r="AH69" s="78">
        <v>564268</v>
      </c>
      <c r="AI69" s="78">
        <v>685516</v>
      </c>
      <c r="AJ69" s="78">
        <v>79666</v>
      </c>
      <c r="AK69" s="78">
        <v>449518</v>
      </c>
      <c r="AL69" s="78">
        <v>458779</v>
      </c>
      <c r="AM69" s="78">
        <v>16795</v>
      </c>
      <c r="AN69" s="78">
        <v>56610</v>
      </c>
      <c r="AO69" s="83">
        <v>13398681</v>
      </c>
      <c r="AP69" s="85"/>
      <c r="AQ69" s="21"/>
      <c r="AR69" s="21"/>
      <c r="AS69" s="21"/>
      <c r="AT69" s="21"/>
      <c r="AU69" s="21"/>
      <c r="AV69" s="21"/>
      <c r="AW69" s="21"/>
      <c r="AX69" s="21"/>
      <c r="AY69" s="21"/>
      <c r="AZ69" s="21"/>
      <c r="BA69" s="21"/>
      <c r="BB69" s="21"/>
      <c r="BC69" s="21"/>
    </row>
    <row r="70" spans="2:58" ht="13" customHeight="1"/>
    <row r="71" spans="2:58" ht="12">
      <c r="B71" s="13"/>
      <c r="C71" s="13"/>
      <c r="D71" s="803" t="s">
        <v>354</v>
      </c>
      <c r="E71" s="803"/>
      <c r="F71" s="803"/>
    </row>
    <row r="73" spans="2:58" ht="13">
      <c r="B73" s="35" t="s">
        <v>396</v>
      </c>
    </row>
    <row r="74" spans="2:58" ht="11.5" thickBot="1">
      <c r="AB74" s="14"/>
    </row>
    <row r="75" spans="2:58" s="12" customFormat="1" ht="13" customHeight="1">
      <c r="B75" s="850"/>
      <c r="C75" s="851"/>
      <c r="D75" s="434" t="s">
        <v>0</v>
      </c>
      <c r="E75" s="435" t="s">
        <v>1</v>
      </c>
      <c r="F75" s="435" t="s">
        <v>3</v>
      </c>
      <c r="G75" s="435" t="s">
        <v>5</v>
      </c>
      <c r="H75" s="435" t="s">
        <v>7</v>
      </c>
      <c r="I75" s="436" t="s">
        <v>8</v>
      </c>
      <c r="J75" s="435" t="s">
        <v>10</v>
      </c>
      <c r="K75" s="435" t="s">
        <v>11</v>
      </c>
      <c r="L75" s="435" t="s">
        <v>12</v>
      </c>
      <c r="M75" s="437" t="s">
        <v>14</v>
      </c>
      <c r="N75" s="435" t="s">
        <v>16</v>
      </c>
      <c r="O75" s="435" t="s">
        <v>18</v>
      </c>
      <c r="P75" s="435" t="s">
        <v>19</v>
      </c>
      <c r="Q75" s="435" t="s">
        <v>20</v>
      </c>
      <c r="R75" s="435" t="s">
        <v>21</v>
      </c>
      <c r="S75" s="436" t="s">
        <v>22</v>
      </c>
      <c r="T75" s="435" t="s">
        <v>24</v>
      </c>
      <c r="U75" s="435" t="s">
        <v>26</v>
      </c>
      <c r="V75" s="435" t="s">
        <v>27</v>
      </c>
      <c r="W75" s="437" t="s">
        <v>28</v>
      </c>
      <c r="X75" s="435" t="s">
        <v>30</v>
      </c>
      <c r="Y75" s="435" t="s">
        <v>31</v>
      </c>
      <c r="Z75" s="435" t="s">
        <v>33</v>
      </c>
      <c r="AA75" s="435" t="s">
        <v>34</v>
      </c>
      <c r="AB75" s="435" t="s">
        <v>35</v>
      </c>
      <c r="AC75" s="436" t="s">
        <v>37</v>
      </c>
      <c r="AD75" s="435" t="s">
        <v>38</v>
      </c>
      <c r="AE75" s="435" t="s">
        <v>39</v>
      </c>
      <c r="AF75" s="435" t="s">
        <v>40</v>
      </c>
      <c r="AG75" s="437" t="s">
        <v>41</v>
      </c>
      <c r="AH75" s="435" t="s">
        <v>42</v>
      </c>
      <c r="AI75" s="435" t="s">
        <v>89</v>
      </c>
      <c r="AJ75" s="435" t="s">
        <v>90</v>
      </c>
      <c r="AK75" s="435" t="s">
        <v>385</v>
      </c>
      <c r="AL75" s="437" t="s">
        <v>386</v>
      </c>
      <c r="AM75" s="435" t="s">
        <v>387</v>
      </c>
      <c r="AN75" s="438" t="s">
        <v>388</v>
      </c>
      <c r="AO75" s="152"/>
      <c r="AP75" s="151"/>
      <c r="AQ75" s="151"/>
      <c r="AR75" s="151"/>
      <c r="AS75" s="151"/>
      <c r="AT75" s="151"/>
      <c r="AU75" s="151"/>
      <c r="AV75" s="151"/>
      <c r="AW75" s="151"/>
      <c r="AX75" s="151"/>
      <c r="AY75" s="151"/>
      <c r="AZ75" s="151"/>
      <c r="BA75" s="151"/>
      <c r="BB75" s="151"/>
      <c r="BC75" s="151"/>
      <c r="BD75" s="36"/>
      <c r="BE75" s="151"/>
      <c r="BF75" s="151"/>
    </row>
    <row r="76" spans="2:58" s="12" customFormat="1" ht="13" customHeight="1">
      <c r="B76" s="852"/>
      <c r="C76" s="853"/>
      <c r="D76" s="802" t="s">
        <v>928</v>
      </c>
      <c r="E76" s="768" t="s">
        <v>2</v>
      </c>
      <c r="F76" s="768" t="s">
        <v>383</v>
      </c>
      <c r="G76" s="768" t="s">
        <v>6</v>
      </c>
      <c r="H76" s="778" t="s">
        <v>536</v>
      </c>
      <c r="I76" s="771" t="s">
        <v>9</v>
      </c>
      <c r="J76" s="768" t="s">
        <v>537</v>
      </c>
      <c r="K76" s="768" t="s">
        <v>871</v>
      </c>
      <c r="L76" s="768" t="s">
        <v>538</v>
      </c>
      <c r="M76" s="778" t="s">
        <v>13</v>
      </c>
      <c r="N76" s="771" t="s">
        <v>15</v>
      </c>
      <c r="O76" s="768" t="s">
        <v>17</v>
      </c>
      <c r="P76" s="768" t="s">
        <v>539</v>
      </c>
      <c r="Q76" s="768" t="s">
        <v>540</v>
      </c>
      <c r="R76" s="778" t="s">
        <v>541</v>
      </c>
      <c r="S76" s="771" t="s">
        <v>243</v>
      </c>
      <c r="T76" s="768" t="s">
        <v>52</v>
      </c>
      <c r="U76" s="768" t="s">
        <v>929</v>
      </c>
      <c r="V76" s="768" t="s">
        <v>53</v>
      </c>
      <c r="W76" s="778" t="s">
        <v>23</v>
      </c>
      <c r="X76" s="771" t="s">
        <v>25</v>
      </c>
      <c r="Y76" s="768" t="s">
        <v>542</v>
      </c>
      <c r="Z76" s="768" t="s">
        <v>281</v>
      </c>
      <c r="AA76" s="768" t="s">
        <v>283</v>
      </c>
      <c r="AB76" s="778" t="s">
        <v>29</v>
      </c>
      <c r="AC76" s="771" t="s">
        <v>543</v>
      </c>
      <c r="AD76" s="768" t="s">
        <v>32</v>
      </c>
      <c r="AE76" s="768" t="s">
        <v>544</v>
      </c>
      <c r="AF76" s="768" t="s">
        <v>384</v>
      </c>
      <c r="AG76" s="778" t="s">
        <v>36</v>
      </c>
      <c r="AH76" s="771" t="s">
        <v>545</v>
      </c>
      <c r="AI76" s="768" t="s">
        <v>546</v>
      </c>
      <c r="AJ76" s="768" t="s">
        <v>930</v>
      </c>
      <c r="AK76" s="768" t="s">
        <v>547</v>
      </c>
      <c r="AL76" s="778" t="s">
        <v>548</v>
      </c>
      <c r="AM76" s="768" t="s">
        <v>43</v>
      </c>
      <c r="AN76" s="774" t="s">
        <v>44</v>
      </c>
      <c r="AO76" s="781"/>
      <c r="AP76" s="777"/>
      <c r="AQ76" s="777"/>
      <c r="AR76" s="777"/>
      <c r="AS76" s="777"/>
      <c r="AT76" s="777"/>
      <c r="AU76" s="777"/>
      <c r="AV76" s="777"/>
      <c r="AW76" s="777"/>
      <c r="AX76" s="777"/>
      <c r="AY76" s="777"/>
      <c r="AZ76" s="777"/>
      <c r="BA76" s="777"/>
      <c r="BB76" s="777"/>
      <c r="BC76" s="777"/>
      <c r="BD76" s="36"/>
      <c r="BE76" s="151"/>
      <c r="BF76" s="151"/>
    </row>
    <row r="77" spans="2:58" s="12" customFormat="1" ht="13" customHeight="1">
      <c r="B77" s="852"/>
      <c r="C77" s="853"/>
      <c r="D77" s="732"/>
      <c r="E77" s="769"/>
      <c r="F77" s="769"/>
      <c r="G77" s="769"/>
      <c r="H77" s="779"/>
      <c r="I77" s="772"/>
      <c r="J77" s="769"/>
      <c r="K77" s="769"/>
      <c r="L77" s="769"/>
      <c r="M77" s="779"/>
      <c r="N77" s="772"/>
      <c r="O77" s="769"/>
      <c r="P77" s="769"/>
      <c r="Q77" s="769"/>
      <c r="R77" s="779"/>
      <c r="S77" s="772"/>
      <c r="T77" s="769"/>
      <c r="U77" s="769"/>
      <c r="V77" s="769"/>
      <c r="W77" s="779"/>
      <c r="X77" s="772"/>
      <c r="Y77" s="769"/>
      <c r="Z77" s="769"/>
      <c r="AA77" s="769"/>
      <c r="AB77" s="779"/>
      <c r="AC77" s="772"/>
      <c r="AD77" s="769"/>
      <c r="AE77" s="769"/>
      <c r="AF77" s="769"/>
      <c r="AG77" s="779"/>
      <c r="AH77" s="772"/>
      <c r="AI77" s="769"/>
      <c r="AJ77" s="769"/>
      <c r="AK77" s="769"/>
      <c r="AL77" s="779"/>
      <c r="AM77" s="769"/>
      <c r="AN77" s="775"/>
      <c r="AO77" s="781"/>
      <c r="AP77" s="777"/>
      <c r="AQ77" s="777"/>
      <c r="AR77" s="777"/>
      <c r="AS77" s="777"/>
      <c r="AT77" s="777"/>
      <c r="AU77" s="777"/>
      <c r="AV77" s="777"/>
      <c r="AW77" s="777"/>
      <c r="AX77" s="777"/>
      <c r="AY77" s="777"/>
      <c r="AZ77" s="777"/>
      <c r="BA77" s="777"/>
      <c r="BB77" s="777"/>
      <c r="BC77" s="777"/>
      <c r="BD77" s="36"/>
      <c r="BE77" s="862"/>
      <c r="BF77" s="861"/>
    </row>
    <row r="78" spans="2:58" s="12" customFormat="1" ht="13" customHeight="1" thickBot="1">
      <c r="B78" s="854"/>
      <c r="C78" s="855"/>
      <c r="D78" s="733"/>
      <c r="E78" s="770"/>
      <c r="F78" s="770"/>
      <c r="G78" s="770"/>
      <c r="H78" s="780"/>
      <c r="I78" s="773"/>
      <c r="J78" s="770"/>
      <c r="K78" s="770"/>
      <c r="L78" s="770"/>
      <c r="M78" s="780"/>
      <c r="N78" s="773"/>
      <c r="O78" s="770"/>
      <c r="P78" s="770"/>
      <c r="Q78" s="770"/>
      <c r="R78" s="780"/>
      <c r="S78" s="773"/>
      <c r="T78" s="770"/>
      <c r="U78" s="770"/>
      <c r="V78" s="770"/>
      <c r="W78" s="780"/>
      <c r="X78" s="773"/>
      <c r="Y78" s="770"/>
      <c r="Z78" s="770"/>
      <c r="AA78" s="770"/>
      <c r="AB78" s="780"/>
      <c r="AC78" s="773"/>
      <c r="AD78" s="770"/>
      <c r="AE78" s="770"/>
      <c r="AF78" s="770"/>
      <c r="AG78" s="780"/>
      <c r="AH78" s="773"/>
      <c r="AI78" s="770"/>
      <c r="AJ78" s="770"/>
      <c r="AK78" s="770"/>
      <c r="AL78" s="780"/>
      <c r="AM78" s="770"/>
      <c r="AN78" s="776"/>
      <c r="AO78" s="781"/>
      <c r="AP78" s="777"/>
      <c r="AQ78" s="777"/>
      <c r="AR78" s="777"/>
      <c r="AS78" s="777"/>
      <c r="AT78" s="777"/>
      <c r="AU78" s="777"/>
      <c r="AV78" s="777"/>
      <c r="AW78" s="777"/>
      <c r="AX78" s="777"/>
      <c r="AY78" s="777"/>
      <c r="AZ78" s="777"/>
      <c r="BA78" s="777"/>
      <c r="BB78" s="777"/>
      <c r="BC78" s="777"/>
      <c r="BD78" s="36"/>
      <c r="BE78" s="862"/>
      <c r="BF78" s="861"/>
    </row>
    <row r="79" spans="2:58" ht="13" customHeight="1">
      <c r="B79" s="439" t="s">
        <v>54</v>
      </c>
      <c r="C79" s="440" t="s">
        <v>928</v>
      </c>
      <c r="D79" s="441">
        <v>0.12477493941978367</v>
      </c>
      <c r="E79" s="409">
        <v>0</v>
      </c>
      <c r="F79" s="409">
        <v>0.13542158715162966</v>
      </c>
      <c r="G79" s="409">
        <v>9.4952861346303975E-3</v>
      </c>
      <c r="H79" s="409">
        <v>6.9934901809818525E-3</v>
      </c>
      <c r="I79" s="442">
        <v>2.1897142452420933E-3</v>
      </c>
      <c r="J79" s="409">
        <v>0</v>
      </c>
      <c r="K79" s="409">
        <v>8.3414840659260456E-3</v>
      </c>
      <c r="L79" s="409">
        <v>1.0585184270416174E-5</v>
      </c>
      <c r="M79" s="443">
        <v>0</v>
      </c>
      <c r="N79" s="409">
        <v>0</v>
      </c>
      <c r="O79" s="409">
        <v>0</v>
      </c>
      <c r="P79" s="409">
        <v>0</v>
      </c>
      <c r="Q79" s="409">
        <v>0</v>
      </c>
      <c r="R79" s="409">
        <v>0</v>
      </c>
      <c r="S79" s="442">
        <v>0</v>
      </c>
      <c r="T79" s="409">
        <v>0</v>
      </c>
      <c r="U79" s="409">
        <v>0</v>
      </c>
      <c r="V79" s="409">
        <v>0</v>
      </c>
      <c r="W79" s="443">
        <v>1.0149708195889369E-3</v>
      </c>
      <c r="X79" s="409">
        <v>1.0296752404291686E-3</v>
      </c>
      <c r="Y79" s="409">
        <v>0</v>
      </c>
      <c r="Z79" s="409">
        <v>0</v>
      </c>
      <c r="AA79" s="409">
        <v>0</v>
      </c>
      <c r="AB79" s="409">
        <v>1.7913262099308611E-4</v>
      </c>
      <c r="AC79" s="442">
        <v>0</v>
      </c>
      <c r="AD79" s="409">
        <v>4.9583683001597831E-6</v>
      </c>
      <c r="AE79" s="409">
        <v>0</v>
      </c>
      <c r="AF79" s="409">
        <v>0</v>
      </c>
      <c r="AG79" s="443">
        <v>2.3756417532236139E-5</v>
      </c>
      <c r="AH79" s="409">
        <v>1.5648592512777617E-3</v>
      </c>
      <c r="AI79" s="409">
        <v>1.9313918274701102E-3</v>
      </c>
      <c r="AJ79" s="409">
        <v>7.5314437777721985E-4</v>
      </c>
      <c r="AK79" s="409">
        <v>6.6738150641353626E-6</v>
      </c>
      <c r="AL79" s="583">
        <v>1.6077457773786507E-2</v>
      </c>
      <c r="AM79" s="409">
        <v>0</v>
      </c>
      <c r="AN79" s="444">
        <v>0</v>
      </c>
      <c r="AO79" s="153"/>
      <c r="AP79" s="75"/>
      <c r="AQ79" s="75"/>
      <c r="AR79" s="75"/>
      <c r="AS79" s="75"/>
      <c r="AT79" s="75"/>
      <c r="AU79" s="75"/>
      <c r="AV79" s="75"/>
      <c r="AW79" s="75"/>
      <c r="AX79" s="75"/>
      <c r="AY79" s="75"/>
      <c r="AZ79" s="75"/>
      <c r="BA79" s="75"/>
      <c r="BB79" s="75"/>
      <c r="BC79" s="75"/>
      <c r="BD79" s="75"/>
      <c r="BE79" s="75"/>
      <c r="BF79" s="75"/>
    </row>
    <row r="80" spans="2:58" ht="13" customHeight="1">
      <c r="B80" s="439" t="s">
        <v>55</v>
      </c>
      <c r="C80" s="445" t="s">
        <v>2</v>
      </c>
      <c r="D80" s="441">
        <v>0</v>
      </c>
      <c r="E80" s="409">
        <v>5.0159598723210214E-3</v>
      </c>
      <c r="F80" s="409">
        <v>2.4040083676361428E-4</v>
      </c>
      <c r="G80" s="409">
        <v>1.4261694589563442E-4</v>
      </c>
      <c r="H80" s="409">
        <v>7.0576506413578329E-4</v>
      </c>
      <c r="I80" s="442">
        <v>8.7549221844809659E-4</v>
      </c>
      <c r="J80" s="409">
        <v>0.12471812662619254</v>
      </c>
      <c r="K80" s="409">
        <v>5.9853140830060874E-5</v>
      </c>
      <c r="L80" s="409">
        <v>3.9154596616269431E-2</v>
      </c>
      <c r="M80" s="443">
        <v>3.0472320975114269E-4</v>
      </c>
      <c r="N80" s="409">
        <v>3.420083283649691E-3</v>
      </c>
      <c r="O80" s="409">
        <v>1.1830752633046672E-4</v>
      </c>
      <c r="P80" s="409">
        <v>1.6683608473843081E-5</v>
      </c>
      <c r="Q80" s="409">
        <v>5.0324762467121151E-6</v>
      </c>
      <c r="R80" s="409">
        <v>2.9742725425073118E-5</v>
      </c>
      <c r="S80" s="442">
        <v>1.4511287060466719E-4</v>
      </c>
      <c r="T80" s="409">
        <v>3.9435079343379642E-6</v>
      </c>
      <c r="U80" s="409">
        <v>0</v>
      </c>
      <c r="V80" s="409">
        <v>7.4478917076545713E-5</v>
      </c>
      <c r="W80" s="443">
        <v>2.8803225961307667E-4</v>
      </c>
      <c r="X80" s="409">
        <v>1.9563829568154203E-3</v>
      </c>
      <c r="Y80" s="409">
        <v>0.10164484781660646</v>
      </c>
      <c r="Z80" s="409">
        <v>0</v>
      </c>
      <c r="AA80" s="409">
        <v>0</v>
      </c>
      <c r="AB80" s="409">
        <v>1.5713387806411063E-6</v>
      </c>
      <c r="AC80" s="442">
        <v>0</v>
      </c>
      <c r="AD80" s="409">
        <v>0</v>
      </c>
      <c r="AE80" s="409">
        <v>4.6318812385650434E-6</v>
      </c>
      <c r="AF80" s="409">
        <v>0</v>
      </c>
      <c r="AG80" s="443">
        <v>7.918805844078713E-6</v>
      </c>
      <c r="AH80" s="409">
        <v>5.6710641042908688E-5</v>
      </c>
      <c r="AI80" s="409">
        <v>4.3762654700984365E-6</v>
      </c>
      <c r="AJ80" s="409">
        <v>1.2552406296286999E-5</v>
      </c>
      <c r="AK80" s="409">
        <v>4.4492100427569081E-6</v>
      </c>
      <c r="AL80" s="443">
        <v>-2.1796987220426391E-6</v>
      </c>
      <c r="AM80" s="409">
        <v>0</v>
      </c>
      <c r="AN80" s="444">
        <v>1.0598834128245893E-4</v>
      </c>
      <c r="AO80" s="75"/>
    </row>
    <row r="81" spans="2:41" ht="13" customHeight="1">
      <c r="B81" s="439" t="s">
        <v>56</v>
      </c>
      <c r="C81" s="445" t="s">
        <v>383</v>
      </c>
      <c r="D81" s="441">
        <v>5.821115758978733E-2</v>
      </c>
      <c r="E81" s="409">
        <v>0</v>
      </c>
      <c r="F81" s="409">
        <v>0.18282905391726836</v>
      </c>
      <c r="G81" s="409">
        <v>4.661322284273104E-3</v>
      </c>
      <c r="H81" s="409">
        <v>7.3537758430931269E-4</v>
      </c>
      <c r="I81" s="442">
        <v>8.8916563624183657E-3</v>
      </c>
      <c r="J81" s="409">
        <v>0</v>
      </c>
      <c r="K81" s="409">
        <v>1.4598327031722164E-5</v>
      </c>
      <c r="L81" s="409">
        <v>2.7521479103082052E-4</v>
      </c>
      <c r="M81" s="443">
        <v>0</v>
      </c>
      <c r="N81" s="409">
        <v>0</v>
      </c>
      <c r="O81" s="409">
        <v>0</v>
      </c>
      <c r="P81" s="409">
        <v>0</v>
      </c>
      <c r="Q81" s="409">
        <v>0</v>
      </c>
      <c r="R81" s="409">
        <v>0</v>
      </c>
      <c r="S81" s="442">
        <v>0</v>
      </c>
      <c r="T81" s="409">
        <v>0</v>
      </c>
      <c r="U81" s="409">
        <v>0</v>
      </c>
      <c r="V81" s="409">
        <v>0</v>
      </c>
      <c r="W81" s="443">
        <v>9.7382335392992591E-4</v>
      </c>
      <c r="X81" s="409">
        <v>3.2606382613590339E-5</v>
      </c>
      <c r="Y81" s="409">
        <v>0</v>
      </c>
      <c r="Z81" s="409">
        <v>0</v>
      </c>
      <c r="AA81" s="409">
        <v>0</v>
      </c>
      <c r="AB81" s="409">
        <v>1.257071024512885E-4</v>
      </c>
      <c r="AC81" s="442">
        <v>0</v>
      </c>
      <c r="AD81" s="409">
        <v>0</v>
      </c>
      <c r="AE81" s="409">
        <v>0</v>
      </c>
      <c r="AF81" s="409">
        <v>0</v>
      </c>
      <c r="AG81" s="443">
        <v>7.1005292401905796E-4</v>
      </c>
      <c r="AH81" s="409">
        <v>6.0822162518519565E-3</v>
      </c>
      <c r="AI81" s="409">
        <v>6.8211391127267632E-3</v>
      </c>
      <c r="AJ81" s="409">
        <v>5.3975347074034093E-4</v>
      </c>
      <c r="AK81" s="409">
        <v>4.4492100427569081E-6</v>
      </c>
      <c r="AL81" s="443">
        <v>8.3759282791932496E-2</v>
      </c>
      <c r="AM81" s="409">
        <v>0</v>
      </c>
      <c r="AN81" s="444">
        <v>3.4092916445857624E-3</v>
      </c>
      <c r="AO81" s="75"/>
    </row>
    <row r="82" spans="2:41" ht="13" customHeight="1">
      <c r="B82" s="439" t="s">
        <v>57</v>
      </c>
      <c r="C82" s="445" t="s">
        <v>6</v>
      </c>
      <c r="D82" s="441">
        <v>3.3302197132762052E-3</v>
      </c>
      <c r="E82" s="409">
        <v>2.7359781121751026E-3</v>
      </c>
      <c r="F82" s="409">
        <v>8.8357851406977524E-4</v>
      </c>
      <c r="G82" s="409">
        <v>0.18466642646970516</v>
      </c>
      <c r="H82" s="409">
        <v>3.2178938588568579E-3</v>
      </c>
      <c r="I82" s="442">
        <v>1.25028158387363E-3</v>
      </c>
      <c r="J82" s="409">
        <v>1.0407632263660018E-3</v>
      </c>
      <c r="K82" s="409">
        <v>3.6495817579305411E-3</v>
      </c>
      <c r="L82" s="409">
        <v>2.8403577792283402E-3</v>
      </c>
      <c r="M82" s="443">
        <v>1.0383161221150048E-3</v>
      </c>
      <c r="N82" s="409">
        <v>1.252489959282522E-3</v>
      </c>
      <c r="O82" s="409">
        <v>1.225327951279834E-3</v>
      </c>
      <c r="P82" s="409">
        <v>1.0010165084305849E-3</v>
      </c>
      <c r="Q82" s="409">
        <v>3.2845294970207739E-3</v>
      </c>
      <c r="R82" s="409">
        <v>1.3632082486491847E-3</v>
      </c>
      <c r="S82" s="442">
        <v>3.9875807568240836E-3</v>
      </c>
      <c r="T82" s="409">
        <v>4.4075273679450647E-3</v>
      </c>
      <c r="U82" s="409">
        <v>1.2717356746313189E-3</v>
      </c>
      <c r="V82" s="409">
        <v>1.6414761329370271E-3</v>
      </c>
      <c r="W82" s="443">
        <v>3.6072611561066268E-3</v>
      </c>
      <c r="X82" s="409">
        <v>3.657063228924264E-3</v>
      </c>
      <c r="Y82" s="409">
        <v>3.3736248364614788E-4</v>
      </c>
      <c r="Z82" s="409">
        <v>9.4021915653794206E-4</v>
      </c>
      <c r="AA82" s="409">
        <v>3.5570506810786964E-3</v>
      </c>
      <c r="AB82" s="409">
        <v>3.8324952859836582E-3</v>
      </c>
      <c r="AC82" s="442">
        <v>1.0544884745395237E-3</v>
      </c>
      <c r="AD82" s="409">
        <v>2.1073065275679081E-5</v>
      </c>
      <c r="AE82" s="409">
        <v>1.5285208087264643E-3</v>
      </c>
      <c r="AF82" s="409">
        <v>4.1518493781251691E-4</v>
      </c>
      <c r="AG82" s="443">
        <v>4.400216447359738E-3</v>
      </c>
      <c r="AH82" s="409">
        <v>4.5722954340845129E-4</v>
      </c>
      <c r="AI82" s="409">
        <v>3.4236983527736772E-3</v>
      </c>
      <c r="AJ82" s="409">
        <v>8.5356362814751584E-3</v>
      </c>
      <c r="AK82" s="409">
        <v>1.3970519534256692E-3</v>
      </c>
      <c r="AL82" s="443">
        <v>2.8270692424893031E-3</v>
      </c>
      <c r="AM82" s="409">
        <v>2.0005954153021734E-2</v>
      </c>
      <c r="AN82" s="444">
        <v>2.1197668256491787E-4</v>
      </c>
      <c r="AO82" s="75"/>
    </row>
    <row r="83" spans="2:41" ht="13" customHeight="1">
      <c r="B83" s="439" t="s">
        <v>58</v>
      </c>
      <c r="C83" s="445" t="s">
        <v>536</v>
      </c>
      <c r="D83" s="441">
        <v>1.7246747620788153E-2</v>
      </c>
      <c r="E83" s="409">
        <v>0</v>
      </c>
      <c r="F83" s="409">
        <v>1.5480548620014845E-2</v>
      </c>
      <c r="G83" s="409">
        <v>6.1100102083708639E-3</v>
      </c>
      <c r="H83" s="409">
        <v>0.29153032568836773</v>
      </c>
      <c r="I83" s="442">
        <v>1.5529658036674271E-2</v>
      </c>
      <c r="J83" s="409">
        <v>1.0407632263660018E-3</v>
      </c>
      <c r="K83" s="409">
        <v>5.0028466737711856E-3</v>
      </c>
      <c r="L83" s="409">
        <v>3.5245135225729057E-2</v>
      </c>
      <c r="M83" s="443">
        <v>1.0947463461429942E-3</v>
      </c>
      <c r="N83" s="409">
        <v>3.3091616636394309E-3</v>
      </c>
      <c r="O83" s="409">
        <v>4.977366643474636E-3</v>
      </c>
      <c r="P83" s="409">
        <v>1.7684624982273666E-3</v>
      </c>
      <c r="Q83" s="409">
        <v>1.3302512212142359E-3</v>
      </c>
      <c r="R83" s="409">
        <v>3.7574976453675704E-3</v>
      </c>
      <c r="S83" s="442">
        <v>5.3117357010916723E-3</v>
      </c>
      <c r="T83" s="409">
        <v>8.8163692385349081E-3</v>
      </c>
      <c r="U83" s="409">
        <v>3.9619457555821859E-3</v>
      </c>
      <c r="V83" s="409">
        <v>9.6038603598703673E-4</v>
      </c>
      <c r="W83" s="443">
        <v>8.8508198632532564E-2</v>
      </c>
      <c r="X83" s="409">
        <v>4.913781859868064E-2</v>
      </c>
      <c r="Y83" s="409">
        <v>1.0861426302754031E-3</v>
      </c>
      <c r="Z83" s="409">
        <v>4.3079132263192984E-3</v>
      </c>
      <c r="AA83" s="409">
        <v>5.9559918380852591E-3</v>
      </c>
      <c r="AB83" s="409">
        <v>6.2020741671904465E-3</v>
      </c>
      <c r="AC83" s="442">
        <v>3.9288729456363556E-3</v>
      </c>
      <c r="AD83" s="409">
        <v>3.9790905608782259E-4</v>
      </c>
      <c r="AE83" s="409">
        <v>1.2510711225364181E-2</v>
      </c>
      <c r="AF83" s="409">
        <v>6.1736195100817737E-3</v>
      </c>
      <c r="AG83" s="443">
        <v>1.243252517520358E-3</v>
      </c>
      <c r="AH83" s="409">
        <v>8.4622909681215316E-3</v>
      </c>
      <c r="AI83" s="409">
        <v>6.3032810320984489E-3</v>
      </c>
      <c r="AJ83" s="409">
        <v>6.7155373685135441E-3</v>
      </c>
      <c r="AK83" s="409">
        <v>3.0655057194595098E-3</v>
      </c>
      <c r="AL83" s="443">
        <v>3.8885825201240686E-3</v>
      </c>
      <c r="AM83" s="409">
        <v>0.43262875855909499</v>
      </c>
      <c r="AN83" s="444">
        <v>5.4760642995937113E-4</v>
      </c>
      <c r="AO83" s="75"/>
    </row>
    <row r="84" spans="2:41" ht="13" customHeight="1">
      <c r="B84" s="446" t="s">
        <v>59</v>
      </c>
      <c r="C84" s="447" t="s">
        <v>9</v>
      </c>
      <c r="D84" s="448">
        <v>5.2904466014160205E-2</v>
      </c>
      <c r="E84" s="410">
        <v>1.5959872321021432E-2</v>
      </c>
      <c r="F84" s="410">
        <v>8.9348977663809975E-3</v>
      </c>
      <c r="G84" s="410">
        <v>0.15979102864348765</v>
      </c>
      <c r="H84" s="410">
        <v>4.0776440278949937E-2</v>
      </c>
      <c r="I84" s="449">
        <v>0.16670158798549239</v>
      </c>
      <c r="J84" s="410">
        <v>5.6721595836947095E-2</v>
      </c>
      <c r="K84" s="410">
        <v>0.16412461131954278</v>
      </c>
      <c r="L84" s="410">
        <v>3.6942293103752445E-2</v>
      </c>
      <c r="M84" s="450">
        <v>6.5346199424411713E-3</v>
      </c>
      <c r="N84" s="410">
        <v>1.1494252873563218E-2</v>
      </c>
      <c r="O84" s="410">
        <v>9.0646099936057597E-3</v>
      </c>
      <c r="P84" s="410">
        <v>3.1603521194737035E-3</v>
      </c>
      <c r="Q84" s="410">
        <v>4.5611009716034143E-3</v>
      </c>
      <c r="R84" s="410">
        <v>7.0936400138799389E-3</v>
      </c>
      <c r="S84" s="449">
        <v>1.5342662881639291E-2</v>
      </c>
      <c r="T84" s="410">
        <v>1.8371488963435795E-2</v>
      </c>
      <c r="U84" s="410">
        <v>1.0418449949864267E-2</v>
      </c>
      <c r="V84" s="410">
        <v>9.8792363559033845E-3</v>
      </c>
      <c r="W84" s="450">
        <v>3.6470370395770044E-2</v>
      </c>
      <c r="X84" s="410">
        <v>5.2050083403694476E-3</v>
      </c>
      <c r="Y84" s="410">
        <v>1.3329932280652674E-3</v>
      </c>
      <c r="Z84" s="410">
        <v>9.3167170966032449E-3</v>
      </c>
      <c r="AA84" s="410">
        <v>1.9936028235813159E-2</v>
      </c>
      <c r="AB84" s="410">
        <v>7.856693903205531E-6</v>
      </c>
      <c r="AC84" s="449">
        <v>1.9710064944663992E-5</v>
      </c>
      <c r="AD84" s="410">
        <v>3.3468986026078541E-5</v>
      </c>
      <c r="AE84" s="410">
        <v>8.2910674170314272E-4</v>
      </c>
      <c r="AF84" s="410">
        <v>2.9785006408289259E-4</v>
      </c>
      <c r="AG84" s="450">
        <v>9.0802307012102573E-4</v>
      </c>
      <c r="AH84" s="410">
        <v>1.3582198529776631E-2</v>
      </c>
      <c r="AI84" s="410">
        <v>0.15256974308404181</v>
      </c>
      <c r="AJ84" s="410">
        <v>8.5356362814751588E-4</v>
      </c>
      <c r="AK84" s="410">
        <v>2.9720723085616147E-3</v>
      </c>
      <c r="AL84" s="450">
        <v>6.4301112300257863E-3</v>
      </c>
      <c r="AM84" s="410">
        <v>9.2884787139029465E-3</v>
      </c>
      <c r="AN84" s="451">
        <v>3.2503091326620739E-3</v>
      </c>
      <c r="AO84" s="75"/>
    </row>
    <row r="85" spans="2:41" ht="13" customHeight="1">
      <c r="B85" s="439" t="s">
        <v>60</v>
      </c>
      <c r="C85" s="445" t="s">
        <v>537</v>
      </c>
      <c r="D85" s="441">
        <v>6.6875143835709158E-3</v>
      </c>
      <c r="E85" s="409">
        <v>6.8399452804377564E-3</v>
      </c>
      <c r="F85" s="409">
        <v>4.7637323706053039E-3</v>
      </c>
      <c r="G85" s="409">
        <v>8.5570167537380656E-3</v>
      </c>
      <c r="H85" s="409">
        <v>4.0569152637735233E-3</v>
      </c>
      <c r="I85" s="442">
        <v>2.4189161406335613E-3</v>
      </c>
      <c r="J85" s="409">
        <v>3.2610581092801384E-2</v>
      </c>
      <c r="K85" s="409">
        <v>1.2379381322900397E-3</v>
      </c>
      <c r="L85" s="409">
        <v>1.7924245364571389E-2</v>
      </c>
      <c r="M85" s="443">
        <v>1.1929349359516957E-2</v>
      </c>
      <c r="N85" s="409">
        <v>4.0209087253719336E-3</v>
      </c>
      <c r="O85" s="409">
        <v>5.6618601886723359E-3</v>
      </c>
      <c r="P85" s="409">
        <v>1.0296169801000301E-3</v>
      </c>
      <c r="Q85" s="409">
        <v>1.0501100434805947E-3</v>
      </c>
      <c r="R85" s="409">
        <v>5.2049769493877956E-4</v>
      </c>
      <c r="S85" s="442">
        <v>2.1343684718103132E-3</v>
      </c>
      <c r="T85" s="409">
        <v>9.5432892010978725E-4</v>
      </c>
      <c r="U85" s="409">
        <v>3.1793391865782972E-4</v>
      </c>
      <c r="V85" s="409">
        <v>1.3807999231691172E-3</v>
      </c>
      <c r="W85" s="443">
        <v>2.6402957131198695E-3</v>
      </c>
      <c r="X85" s="409">
        <v>1.2399006020167906E-2</v>
      </c>
      <c r="Y85" s="409">
        <v>7.7511087706017391E-3</v>
      </c>
      <c r="Z85" s="409">
        <v>1.4462280116929073E-2</v>
      </c>
      <c r="AA85" s="409">
        <v>1.6130811228147576E-2</v>
      </c>
      <c r="AB85" s="409">
        <v>1.4000628535512257E-3</v>
      </c>
      <c r="AC85" s="442">
        <v>3.5149615817984121E-4</v>
      </c>
      <c r="AD85" s="409">
        <v>1.8098044295583211E-4</v>
      </c>
      <c r="AE85" s="409">
        <v>7.8788299867991379E-2</v>
      </c>
      <c r="AF85" s="409">
        <v>6.1375164720111198E-4</v>
      </c>
      <c r="AG85" s="443">
        <v>7.639008037587932E-3</v>
      </c>
      <c r="AH85" s="409">
        <v>3.0269304656652513E-3</v>
      </c>
      <c r="AI85" s="409">
        <v>1.9809895027978926E-3</v>
      </c>
      <c r="AJ85" s="409">
        <v>1.1422689729621168E-3</v>
      </c>
      <c r="AK85" s="409">
        <v>1.7707855970172496E-3</v>
      </c>
      <c r="AL85" s="443">
        <v>3.1126097750768891E-3</v>
      </c>
      <c r="AM85" s="409">
        <v>0</v>
      </c>
      <c r="AN85" s="444">
        <v>1.1959017841370783E-2</v>
      </c>
      <c r="AO85" s="75"/>
    </row>
    <row r="86" spans="2:41" ht="13" customHeight="1">
      <c r="B86" s="439" t="s">
        <v>61</v>
      </c>
      <c r="C86" s="445" t="s">
        <v>871</v>
      </c>
      <c r="D86" s="441">
        <v>5.6857409738862042E-3</v>
      </c>
      <c r="E86" s="409">
        <v>4.1039671682626538E-3</v>
      </c>
      <c r="F86" s="409">
        <v>2.1496895876914772E-2</v>
      </c>
      <c r="G86" s="409">
        <v>1.076382633759683E-2</v>
      </c>
      <c r="H86" s="409">
        <v>3.3931012698835736E-2</v>
      </c>
      <c r="I86" s="442">
        <v>2.8334469505819072E-2</v>
      </c>
      <c r="J86" s="409">
        <v>1.2142237640936687E-3</v>
      </c>
      <c r="K86" s="409">
        <v>0.1922293105210143</v>
      </c>
      <c r="L86" s="409">
        <v>8.6022264170915446E-3</v>
      </c>
      <c r="M86" s="443">
        <v>6.8844873314147053E-4</v>
      </c>
      <c r="N86" s="409">
        <v>1.2007265366110673E-2</v>
      </c>
      <c r="O86" s="409">
        <v>5.8111530195179249E-3</v>
      </c>
      <c r="P86" s="409">
        <v>1.6379728462355227E-2</v>
      </c>
      <c r="Q86" s="409">
        <v>2.9617800203983038E-2</v>
      </c>
      <c r="R86" s="409">
        <v>2.9752639666881475E-2</v>
      </c>
      <c r="S86" s="442">
        <v>1.2621796557801782E-2</v>
      </c>
      <c r="T86" s="409">
        <v>5.6769425720084546E-2</v>
      </c>
      <c r="U86" s="409">
        <v>4.6124874660666684E-2</v>
      </c>
      <c r="V86" s="409">
        <v>4.5306701240563962E-2</v>
      </c>
      <c r="W86" s="443">
        <v>4.9809007180232755E-2</v>
      </c>
      <c r="X86" s="409">
        <v>1.4130576549489625E-2</v>
      </c>
      <c r="Y86" s="409">
        <v>0</v>
      </c>
      <c r="Z86" s="409">
        <v>4.1506402037711339E-2</v>
      </c>
      <c r="AA86" s="409">
        <v>2.6402139745215904E-2</v>
      </c>
      <c r="AB86" s="409">
        <v>6.3340666247642995E-3</v>
      </c>
      <c r="AC86" s="442">
        <v>2.4703281397312205E-3</v>
      </c>
      <c r="AD86" s="409">
        <v>5.5409765754285581E-4</v>
      </c>
      <c r="AE86" s="409">
        <v>4.7801014381991247E-3</v>
      </c>
      <c r="AF86" s="409">
        <v>1.0063721862194704E-3</v>
      </c>
      <c r="AG86" s="443">
        <v>1.6761472369966608E-3</v>
      </c>
      <c r="AH86" s="409">
        <v>5.7809409713115044E-3</v>
      </c>
      <c r="AI86" s="409">
        <v>2.1356175494080371E-3</v>
      </c>
      <c r="AJ86" s="409">
        <v>2.8745010418497227E-3</v>
      </c>
      <c r="AK86" s="409">
        <v>9.6525611877611127E-3</v>
      </c>
      <c r="AL86" s="443">
        <v>2.0794325808286777E-3</v>
      </c>
      <c r="AM86" s="409">
        <v>4.6085144388210778E-2</v>
      </c>
      <c r="AN86" s="444">
        <v>1.8018018018018018E-3</v>
      </c>
      <c r="AO86" s="75"/>
    </row>
    <row r="87" spans="2:41" ht="13" customHeight="1">
      <c r="B87" s="439" t="s">
        <v>62</v>
      </c>
      <c r="C87" s="445" t="s">
        <v>538</v>
      </c>
      <c r="D87" s="441">
        <v>2.0983091689341943E-3</v>
      </c>
      <c r="E87" s="409">
        <v>0</v>
      </c>
      <c r="F87" s="409">
        <v>1.6300863755988933E-3</v>
      </c>
      <c r="G87" s="409">
        <v>5.4044316339398307E-4</v>
      </c>
      <c r="H87" s="409">
        <v>2.600966355241663E-3</v>
      </c>
      <c r="I87" s="442">
        <v>6.2730493000488895E-3</v>
      </c>
      <c r="J87" s="409">
        <v>3.9722463139635733E-2</v>
      </c>
      <c r="K87" s="409">
        <v>2.6627348505861227E-3</v>
      </c>
      <c r="L87" s="409">
        <v>6.7533475645255192E-2</v>
      </c>
      <c r="M87" s="443">
        <v>8.7128265899215612E-3</v>
      </c>
      <c r="N87" s="409">
        <v>1.0214032509278131E-2</v>
      </c>
      <c r="O87" s="409">
        <v>5.6055232713721134E-3</v>
      </c>
      <c r="P87" s="409">
        <v>6.2658866682476369E-3</v>
      </c>
      <c r="Q87" s="409">
        <v>5.440106822695797E-3</v>
      </c>
      <c r="R87" s="409">
        <v>8.208992217320181E-3</v>
      </c>
      <c r="S87" s="442">
        <v>4.7128427913669932E-2</v>
      </c>
      <c r="T87" s="409">
        <v>6.6277223349773384E-3</v>
      </c>
      <c r="U87" s="409">
        <v>2.3478197070116659E-3</v>
      </c>
      <c r="V87" s="409">
        <v>8.4200375726536936E-3</v>
      </c>
      <c r="W87" s="443">
        <v>2.9763333493351253E-3</v>
      </c>
      <c r="X87" s="409">
        <v>5.2338392471014641E-2</v>
      </c>
      <c r="Y87" s="409">
        <v>1.1519694563527001E-4</v>
      </c>
      <c r="Z87" s="409">
        <v>5.8464536642904765E-3</v>
      </c>
      <c r="AA87" s="409">
        <v>6.4798985275464627E-4</v>
      </c>
      <c r="AB87" s="409">
        <v>1.9956002514142049E-4</v>
      </c>
      <c r="AC87" s="442">
        <v>1.3140043296442662E-5</v>
      </c>
      <c r="AD87" s="409">
        <v>7.3135932427356799E-5</v>
      </c>
      <c r="AE87" s="409">
        <v>3.0107228050672782E-5</v>
      </c>
      <c r="AF87" s="409">
        <v>0</v>
      </c>
      <c r="AG87" s="443">
        <v>2.2172656363420395E-4</v>
      </c>
      <c r="AH87" s="409">
        <v>1.7084080614176243E-3</v>
      </c>
      <c r="AI87" s="409">
        <v>7.7751649852082229E-4</v>
      </c>
      <c r="AJ87" s="409">
        <v>1.7573368814801797E-4</v>
      </c>
      <c r="AK87" s="409">
        <v>9.5658015919273533E-4</v>
      </c>
      <c r="AL87" s="443">
        <v>9.0021557220361001E-4</v>
      </c>
      <c r="AM87" s="409">
        <v>5.3587377195593927E-3</v>
      </c>
      <c r="AN87" s="444">
        <v>2.4024024024024023E-3</v>
      </c>
      <c r="AO87" s="75"/>
    </row>
    <row r="88" spans="2:41" ht="13" customHeight="1">
      <c r="B88" s="452" t="s">
        <v>63</v>
      </c>
      <c r="C88" s="453" t="s">
        <v>13</v>
      </c>
      <c r="D88" s="454">
        <v>1.3537478509252866E-5</v>
      </c>
      <c r="E88" s="411">
        <v>1.823985408116735E-3</v>
      </c>
      <c r="F88" s="411">
        <v>0</v>
      </c>
      <c r="G88" s="411">
        <v>2.4770311655557557E-4</v>
      </c>
      <c r="H88" s="411">
        <v>2.0013128217276931E-2</v>
      </c>
      <c r="I88" s="455">
        <v>9.83699121851794E-7</v>
      </c>
      <c r="J88" s="411">
        <v>0</v>
      </c>
      <c r="K88" s="411">
        <v>1.3897607334199501E-3</v>
      </c>
      <c r="L88" s="411">
        <v>9.819522608189404E-3</v>
      </c>
      <c r="M88" s="456">
        <v>0.37596072456407653</v>
      </c>
      <c r="N88" s="411">
        <v>1.2940855667863695E-3</v>
      </c>
      <c r="O88" s="411">
        <v>0.21677319038779516</v>
      </c>
      <c r="P88" s="411">
        <v>0.11352242217394569</v>
      </c>
      <c r="Q88" s="411">
        <v>8.1682121960384352E-2</v>
      </c>
      <c r="R88" s="411">
        <v>2.4557576959302038E-2</v>
      </c>
      <c r="S88" s="455">
        <v>6.8958845385259553E-3</v>
      </c>
      <c r="T88" s="411">
        <v>4.9448960491308508E-2</v>
      </c>
      <c r="U88" s="411">
        <v>5.0380297879625323E-3</v>
      </c>
      <c r="V88" s="411">
        <v>4.872293156857499E-2</v>
      </c>
      <c r="W88" s="456">
        <v>2.4551321176543199E-3</v>
      </c>
      <c r="X88" s="411">
        <v>2.0233118474433164E-2</v>
      </c>
      <c r="Y88" s="411">
        <v>0</v>
      </c>
      <c r="Z88" s="411">
        <v>3.418978751047062E-5</v>
      </c>
      <c r="AA88" s="411">
        <v>0</v>
      </c>
      <c r="AB88" s="411">
        <v>0</v>
      </c>
      <c r="AC88" s="455">
        <v>0</v>
      </c>
      <c r="AD88" s="411">
        <v>0</v>
      </c>
      <c r="AE88" s="411">
        <v>6.7162277959193124E-4</v>
      </c>
      <c r="AF88" s="411">
        <v>0</v>
      </c>
      <c r="AG88" s="456">
        <v>2.6396019480262377E-5</v>
      </c>
      <c r="AH88" s="411">
        <v>0</v>
      </c>
      <c r="AI88" s="411">
        <v>2.9175103133989577E-6</v>
      </c>
      <c r="AJ88" s="411">
        <v>0</v>
      </c>
      <c r="AK88" s="411">
        <v>2.0243905694543934E-4</v>
      </c>
      <c r="AL88" s="456">
        <v>1.7437589776341113E-5</v>
      </c>
      <c r="AM88" s="411">
        <v>0</v>
      </c>
      <c r="AN88" s="457">
        <v>2.2080904433845611E-3</v>
      </c>
      <c r="AO88" s="75"/>
    </row>
    <row r="89" spans="2:41" ht="13" customHeight="1">
      <c r="B89" s="439" t="s">
        <v>64</v>
      </c>
      <c r="C89" s="445" t="s">
        <v>15</v>
      </c>
      <c r="D89" s="441">
        <v>0</v>
      </c>
      <c r="E89" s="409">
        <v>9.1199270405836752E-4</v>
      </c>
      <c r="F89" s="409">
        <v>1.1092178959443957E-3</v>
      </c>
      <c r="G89" s="409">
        <v>0</v>
      </c>
      <c r="H89" s="409">
        <v>4.8219053682563651E-3</v>
      </c>
      <c r="I89" s="442">
        <v>1.5306358336013913E-3</v>
      </c>
      <c r="J89" s="409">
        <v>0</v>
      </c>
      <c r="K89" s="409">
        <v>2.6320783638195061E-3</v>
      </c>
      <c r="L89" s="409">
        <v>1.2966850731259813E-2</v>
      </c>
      <c r="M89" s="443">
        <v>7.753512781445742E-3</v>
      </c>
      <c r="N89" s="409">
        <v>0.40130517772878738</v>
      </c>
      <c r="O89" s="409">
        <v>6.6184610444301101E-2</v>
      </c>
      <c r="P89" s="409">
        <v>2.9790966302685941E-2</v>
      </c>
      <c r="Q89" s="409">
        <v>2.499463202533684E-2</v>
      </c>
      <c r="R89" s="409">
        <v>3.2712040846676248E-2</v>
      </c>
      <c r="S89" s="442">
        <v>5.6733086036816344E-2</v>
      </c>
      <c r="T89" s="409">
        <v>5.8172000042064083E-2</v>
      </c>
      <c r="U89" s="409">
        <v>1.3377681038910221E-2</v>
      </c>
      <c r="V89" s="409">
        <v>2.1893861663251416E-2</v>
      </c>
      <c r="W89" s="443">
        <v>7.9826083378481249E-3</v>
      </c>
      <c r="X89" s="409">
        <v>7.9405122291096048E-3</v>
      </c>
      <c r="Y89" s="409">
        <v>8.1460697270655219E-4</v>
      </c>
      <c r="Z89" s="409">
        <v>1.7094893755235311E-4</v>
      </c>
      <c r="AA89" s="409">
        <v>0</v>
      </c>
      <c r="AB89" s="409">
        <v>1.0999371464487744E-5</v>
      </c>
      <c r="AC89" s="442">
        <v>0</v>
      </c>
      <c r="AD89" s="409">
        <v>0</v>
      </c>
      <c r="AE89" s="409">
        <v>9.2637624771300868E-6</v>
      </c>
      <c r="AF89" s="409">
        <v>4.061591782948535E-5</v>
      </c>
      <c r="AG89" s="443">
        <v>1.6365532077762673E-4</v>
      </c>
      <c r="AH89" s="409">
        <v>1.3645998000949902E-4</v>
      </c>
      <c r="AI89" s="409">
        <v>1.4981415459303649E-3</v>
      </c>
      <c r="AJ89" s="409">
        <v>8.7866844074008986E-5</v>
      </c>
      <c r="AK89" s="409">
        <v>4.5826863440396156E-4</v>
      </c>
      <c r="AL89" s="443">
        <v>2.4848565431286089E-4</v>
      </c>
      <c r="AM89" s="409">
        <v>9.5266448347722536E-4</v>
      </c>
      <c r="AN89" s="444">
        <v>1.9077901430842607E-3</v>
      </c>
      <c r="AO89" s="75"/>
    </row>
    <row r="90" spans="2:41" ht="13" customHeight="1">
      <c r="B90" s="439" t="s">
        <v>65</v>
      </c>
      <c r="C90" s="445" t="s">
        <v>17</v>
      </c>
      <c r="D90" s="441">
        <v>2.8834829224708607E-3</v>
      </c>
      <c r="E90" s="409">
        <v>5.0159598723210214E-3</v>
      </c>
      <c r="F90" s="409">
        <v>1.2450232809231392E-2</v>
      </c>
      <c r="G90" s="409">
        <v>4.053323725454873E-4</v>
      </c>
      <c r="H90" s="409">
        <v>2.2623965412576438E-2</v>
      </c>
      <c r="I90" s="442">
        <v>1.1031201952446017E-2</v>
      </c>
      <c r="J90" s="409">
        <v>3.4692107545533391E-4</v>
      </c>
      <c r="K90" s="409">
        <v>3.7050554006510853E-3</v>
      </c>
      <c r="L90" s="409">
        <v>1.1633117513187375E-2</v>
      </c>
      <c r="M90" s="443">
        <v>1.0089724056204502E-2</v>
      </c>
      <c r="N90" s="409">
        <v>3.3461355369761841E-3</v>
      </c>
      <c r="O90" s="409">
        <v>7.782381755852702E-2</v>
      </c>
      <c r="P90" s="409">
        <v>3.0737165240416756E-2</v>
      </c>
      <c r="Q90" s="409">
        <v>3.8882588974180045E-2</v>
      </c>
      <c r="R90" s="409">
        <v>4.2076042234670104E-2</v>
      </c>
      <c r="S90" s="442">
        <v>2.620194269855522E-2</v>
      </c>
      <c r="T90" s="409">
        <v>3.1904293691438906E-2</v>
      </c>
      <c r="U90" s="409">
        <v>4.9475409034214581E-2</v>
      </c>
      <c r="V90" s="409">
        <v>8.5415558057785838E-3</v>
      </c>
      <c r="W90" s="443">
        <v>8.8467051166873541E-3</v>
      </c>
      <c r="X90" s="409">
        <v>8.7894794648434554E-2</v>
      </c>
      <c r="Y90" s="409">
        <v>9.3803227160148435E-4</v>
      </c>
      <c r="Z90" s="409">
        <v>7.3508043147511837E-4</v>
      </c>
      <c r="AA90" s="409">
        <v>1.6544421772459052E-4</v>
      </c>
      <c r="AB90" s="409">
        <v>1.9217473287240728E-3</v>
      </c>
      <c r="AC90" s="442">
        <v>1.0183533554743062E-4</v>
      </c>
      <c r="AD90" s="409">
        <v>3.061792425348666E-4</v>
      </c>
      <c r="AE90" s="409">
        <v>2.4247898283887999E-3</v>
      </c>
      <c r="AF90" s="409">
        <v>5.4605845081863642E-4</v>
      </c>
      <c r="AG90" s="443">
        <v>3.1252887064630655E-3</v>
      </c>
      <c r="AH90" s="409">
        <v>2.3038697923681654E-4</v>
      </c>
      <c r="AI90" s="409">
        <v>3.8073509589856398E-4</v>
      </c>
      <c r="AJ90" s="409">
        <v>8.6611603444380284E-4</v>
      </c>
      <c r="AK90" s="409">
        <v>1.5105068095159705E-3</v>
      </c>
      <c r="AL90" s="443">
        <v>1.7176025929695998E-3</v>
      </c>
      <c r="AM90" s="409">
        <v>4.1679071152128612E-4</v>
      </c>
      <c r="AN90" s="444">
        <v>2.6673732556085497E-3</v>
      </c>
      <c r="AO90" s="75"/>
    </row>
    <row r="91" spans="2:41" ht="13" customHeight="1">
      <c r="B91" s="439" t="s">
        <v>66</v>
      </c>
      <c r="C91" s="445" t="s">
        <v>539</v>
      </c>
      <c r="D91" s="441">
        <v>0</v>
      </c>
      <c r="E91" s="409">
        <v>2.2799817601459188E-3</v>
      </c>
      <c r="F91" s="409">
        <v>0</v>
      </c>
      <c r="G91" s="409">
        <v>0</v>
      </c>
      <c r="H91" s="409">
        <v>1.8261054107009776E-4</v>
      </c>
      <c r="I91" s="442">
        <v>5.9021947311107636E-6</v>
      </c>
      <c r="J91" s="409">
        <v>0</v>
      </c>
      <c r="K91" s="409">
        <v>3.6349834308988188E-4</v>
      </c>
      <c r="L91" s="409">
        <v>2.0746961170015703E-3</v>
      </c>
      <c r="M91" s="443">
        <v>1.3543253766717454E-3</v>
      </c>
      <c r="N91" s="409">
        <v>4.6217341670941775E-6</v>
      </c>
      <c r="O91" s="409">
        <v>6.9294408279273363E-4</v>
      </c>
      <c r="P91" s="409">
        <v>0.19164461053903548</v>
      </c>
      <c r="Q91" s="409">
        <v>4.571333673305062E-2</v>
      </c>
      <c r="R91" s="409">
        <v>1.6358498983790215E-2</v>
      </c>
      <c r="S91" s="442">
        <v>1.9680933075757988E-3</v>
      </c>
      <c r="T91" s="409">
        <v>3.3534276970965268E-2</v>
      </c>
      <c r="U91" s="409">
        <v>1.3940179510381766E-3</v>
      </c>
      <c r="V91" s="409">
        <v>7.4420117931485279E-3</v>
      </c>
      <c r="W91" s="443">
        <v>4.5262212224912046E-4</v>
      </c>
      <c r="X91" s="409">
        <v>6.147161185362137E-3</v>
      </c>
      <c r="Y91" s="409">
        <v>0</v>
      </c>
      <c r="Z91" s="409">
        <v>1.3846863941740601E-2</v>
      </c>
      <c r="AA91" s="409">
        <v>0</v>
      </c>
      <c r="AB91" s="409">
        <v>3.1426775612822126E-6</v>
      </c>
      <c r="AC91" s="442">
        <v>0</v>
      </c>
      <c r="AD91" s="409">
        <v>0</v>
      </c>
      <c r="AE91" s="409">
        <v>1.1116514972556103E-4</v>
      </c>
      <c r="AF91" s="409">
        <v>0</v>
      </c>
      <c r="AG91" s="443">
        <v>2.3492457337433514E-4</v>
      </c>
      <c r="AH91" s="409">
        <v>0</v>
      </c>
      <c r="AI91" s="409">
        <v>0</v>
      </c>
      <c r="AJ91" s="409">
        <v>0</v>
      </c>
      <c r="AK91" s="409">
        <v>1.0973976570459915E-2</v>
      </c>
      <c r="AL91" s="443">
        <v>6.5390961661279177E-6</v>
      </c>
      <c r="AM91" s="409">
        <v>0</v>
      </c>
      <c r="AN91" s="444">
        <v>0</v>
      </c>
      <c r="AO91" s="75"/>
    </row>
    <row r="92" spans="2:41" ht="13" customHeight="1">
      <c r="B92" s="439" t="s">
        <v>67</v>
      </c>
      <c r="C92" s="445" t="s">
        <v>540</v>
      </c>
      <c r="D92" s="441">
        <v>0</v>
      </c>
      <c r="E92" s="409">
        <v>4.5599635202918376E-4</v>
      </c>
      <c r="F92" s="409">
        <v>0</v>
      </c>
      <c r="G92" s="409">
        <v>0</v>
      </c>
      <c r="H92" s="409">
        <v>1.6780428098333309E-4</v>
      </c>
      <c r="I92" s="442">
        <v>0</v>
      </c>
      <c r="J92" s="409">
        <v>0</v>
      </c>
      <c r="K92" s="409">
        <v>2.824776280638239E-3</v>
      </c>
      <c r="L92" s="409">
        <v>1.1890690330434168E-3</v>
      </c>
      <c r="M92" s="443">
        <v>1.5461881383669093E-3</v>
      </c>
      <c r="N92" s="409">
        <v>1.7562589834957873E-4</v>
      </c>
      <c r="O92" s="409">
        <v>3.9717526696656685E-4</v>
      </c>
      <c r="P92" s="409">
        <v>6.3612215738124544E-3</v>
      </c>
      <c r="Q92" s="409">
        <v>0.19592772022116056</v>
      </c>
      <c r="R92" s="409">
        <v>2.1216477469885491E-3</v>
      </c>
      <c r="S92" s="442">
        <v>2.5848230076456345E-3</v>
      </c>
      <c r="T92" s="409">
        <v>1.6891358985414279E-3</v>
      </c>
      <c r="U92" s="409">
        <v>9.0488884541074614E-4</v>
      </c>
      <c r="V92" s="409">
        <v>8.2024807359300993E-4</v>
      </c>
      <c r="W92" s="443">
        <v>1.1658448603386437E-4</v>
      </c>
      <c r="X92" s="409">
        <v>6.3496639826465399E-5</v>
      </c>
      <c r="Y92" s="409">
        <v>8.2283532596621433E-6</v>
      </c>
      <c r="Z92" s="409">
        <v>3.5899276885994151E-4</v>
      </c>
      <c r="AA92" s="409">
        <v>0</v>
      </c>
      <c r="AB92" s="409">
        <v>1.5713387806411063E-6</v>
      </c>
      <c r="AC92" s="442">
        <v>0</v>
      </c>
      <c r="AD92" s="409">
        <v>0</v>
      </c>
      <c r="AE92" s="409">
        <v>5.0950693624215476E-5</v>
      </c>
      <c r="AF92" s="409">
        <v>4.512879758831706E-6</v>
      </c>
      <c r="AG92" s="443">
        <v>1.8477213636183664E-5</v>
      </c>
      <c r="AH92" s="409">
        <v>0</v>
      </c>
      <c r="AI92" s="409">
        <v>0</v>
      </c>
      <c r="AJ92" s="409">
        <v>0</v>
      </c>
      <c r="AK92" s="409">
        <v>1.7307427066324373E-2</v>
      </c>
      <c r="AL92" s="443">
        <v>4.3593974440852782E-6</v>
      </c>
      <c r="AM92" s="409">
        <v>0</v>
      </c>
      <c r="AN92" s="444">
        <v>0</v>
      </c>
      <c r="AO92" s="75"/>
    </row>
    <row r="93" spans="2:41" ht="13" customHeight="1">
      <c r="B93" s="439" t="s">
        <v>68</v>
      </c>
      <c r="C93" s="445" t="s">
        <v>541</v>
      </c>
      <c r="D93" s="441">
        <v>1.3537478509252866E-5</v>
      </c>
      <c r="E93" s="409">
        <v>0</v>
      </c>
      <c r="F93" s="409">
        <v>0</v>
      </c>
      <c r="G93" s="409">
        <v>0</v>
      </c>
      <c r="H93" s="409">
        <v>0</v>
      </c>
      <c r="I93" s="442">
        <v>0</v>
      </c>
      <c r="J93" s="409">
        <v>0</v>
      </c>
      <c r="K93" s="409">
        <v>0</v>
      </c>
      <c r="L93" s="409">
        <v>0</v>
      </c>
      <c r="M93" s="443">
        <v>0</v>
      </c>
      <c r="N93" s="409">
        <v>0</v>
      </c>
      <c r="O93" s="409">
        <v>1.4084229325055562E-5</v>
      </c>
      <c r="P93" s="409">
        <v>3.2997794188622492E-3</v>
      </c>
      <c r="Q93" s="409">
        <v>4.540971066616566E-3</v>
      </c>
      <c r="R93" s="409">
        <v>5.7190303871511423E-2</v>
      </c>
      <c r="S93" s="442">
        <v>5.74405112810141E-5</v>
      </c>
      <c r="T93" s="409">
        <v>1.3933728034660805E-4</v>
      </c>
      <c r="U93" s="409">
        <v>1.6385825038518916E-3</v>
      </c>
      <c r="V93" s="409">
        <v>1.9501716445042888E-4</v>
      </c>
      <c r="W93" s="443">
        <v>6.8579109431684914E-5</v>
      </c>
      <c r="X93" s="409">
        <v>1.716125400715281E-4</v>
      </c>
      <c r="Y93" s="409">
        <v>0</v>
      </c>
      <c r="Z93" s="409">
        <v>1.3675915004188248E-4</v>
      </c>
      <c r="AA93" s="409">
        <v>2.7574036287431753E-5</v>
      </c>
      <c r="AB93" s="409">
        <v>4.9025769956002516E-4</v>
      </c>
      <c r="AC93" s="442">
        <v>9.855032472331996E-6</v>
      </c>
      <c r="AD93" s="409">
        <v>0</v>
      </c>
      <c r="AE93" s="409">
        <v>1.8527524954260174E-5</v>
      </c>
      <c r="AF93" s="409">
        <v>3.1590158311821938E-5</v>
      </c>
      <c r="AG93" s="443">
        <v>2.6818355791946575E-3</v>
      </c>
      <c r="AH93" s="409">
        <v>0</v>
      </c>
      <c r="AI93" s="409">
        <v>1.0877937203508015E-2</v>
      </c>
      <c r="AJ93" s="409">
        <v>0</v>
      </c>
      <c r="AK93" s="409">
        <v>5.1588590445766358E-3</v>
      </c>
      <c r="AL93" s="443">
        <v>3.0079842364188423E-4</v>
      </c>
      <c r="AM93" s="409">
        <v>2.3459362905626675E-2</v>
      </c>
      <c r="AN93" s="444">
        <v>0</v>
      </c>
      <c r="AO93" s="75"/>
    </row>
    <row r="94" spans="2:41" ht="13" customHeight="1">
      <c r="B94" s="446" t="s">
        <v>69</v>
      </c>
      <c r="C94" s="447" t="s">
        <v>243</v>
      </c>
      <c r="D94" s="448">
        <v>0</v>
      </c>
      <c r="E94" s="410">
        <v>0</v>
      </c>
      <c r="F94" s="410">
        <v>0</v>
      </c>
      <c r="G94" s="410">
        <v>0</v>
      </c>
      <c r="H94" s="410">
        <v>9.8708400578431226E-6</v>
      </c>
      <c r="I94" s="449">
        <v>3.934796487407176E-6</v>
      </c>
      <c r="J94" s="410">
        <v>0</v>
      </c>
      <c r="K94" s="410">
        <v>0</v>
      </c>
      <c r="L94" s="410">
        <v>0</v>
      </c>
      <c r="M94" s="450">
        <v>0</v>
      </c>
      <c r="N94" s="410">
        <v>2.4495191085599136E-4</v>
      </c>
      <c r="O94" s="410">
        <v>1.3239175565552229E-3</v>
      </c>
      <c r="P94" s="410">
        <v>1.7915812128268347E-2</v>
      </c>
      <c r="Q94" s="410">
        <v>1.3596073326533899E-2</v>
      </c>
      <c r="R94" s="410">
        <v>0.1215188618450404</v>
      </c>
      <c r="S94" s="449">
        <v>0.31421168944636418</v>
      </c>
      <c r="T94" s="410">
        <v>0.18982732693258178</v>
      </c>
      <c r="U94" s="410">
        <v>0.32069749810462472</v>
      </c>
      <c r="V94" s="410">
        <v>9.5244815140387851E-3</v>
      </c>
      <c r="W94" s="450">
        <v>1.054746703059314E-2</v>
      </c>
      <c r="X94" s="410">
        <v>3.6210245955092433E-4</v>
      </c>
      <c r="Y94" s="410">
        <v>0</v>
      </c>
      <c r="Z94" s="410">
        <v>3.418978751047062E-5</v>
      </c>
      <c r="AA94" s="410">
        <v>0</v>
      </c>
      <c r="AB94" s="410">
        <v>2.8284098051539912E-5</v>
      </c>
      <c r="AC94" s="449">
        <v>3.2850108241106656E-5</v>
      </c>
      <c r="AD94" s="410">
        <v>0</v>
      </c>
      <c r="AE94" s="410">
        <v>2.3159406192825217E-6</v>
      </c>
      <c r="AF94" s="410">
        <v>3.2041446287705113E-4</v>
      </c>
      <c r="AG94" s="450">
        <v>1.3356385857012762E-3</v>
      </c>
      <c r="AH94" s="410">
        <v>1.4744766671156259E-3</v>
      </c>
      <c r="AI94" s="410">
        <v>1.4587551566994788E-6</v>
      </c>
      <c r="AJ94" s="410">
        <v>0</v>
      </c>
      <c r="AK94" s="410">
        <v>1.7670037684809063E-2</v>
      </c>
      <c r="AL94" s="450">
        <v>8.7187948881705564E-6</v>
      </c>
      <c r="AM94" s="410">
        <v>3.2033343256921705E-2</v>
      </c>
      <c r="AN94" s="451">
        <v>0</v>
      </c>
      <c r="AO94" s="75"/>
    </row>
    <row r="95" spans="2:41" ht="13" customHeight="1">
      <c r="B95" s="439" t="s">
        <v>70</v>
      </c>
      <c r="C95" s="445" t="s">
        <v>52</v>
      </c>
      <c r="D95" s="441">
        <v>0</v>
      </c>
      <c r="E95" s="409">
        <v>1.3679890560875513E-3</v>
      </c>
      <c r="F95" s="409">
        <v>0</v>
      </c>
      <c r="G95" s="409">
        <v>0</v>
      </c>
      <c r="H95" s="409">
        <v>1.1351466066519592E-4</v>
      </c>
      <c r="I95" s="442">
        <v>3.934796487407176E-6</v>
      </c>
      <c r="J95" s="409">
        <v>0</v>
      </c>
      <c r="K95" s="409">
        <v>3.0656486766616543E-5</v>
      </c>
      <c r="L95" s="409">
        <v>3.5283947568053915E-6</v>
      </c>
      <c r="M95" s="443">
        <v>0</v>
      </c>
      <c r="N95" s="409">
        <v>2.7730405002565061E-5</v>
      </c>
      <c r="O95" s="409">
        <v>6.1125555270741142E-4</v>
      </c>
      <c r="P95" s="409">
        <v>2.896989442850895E-2</v>
      </c>
      <c r="Q95" s="409">
        <v>2.2253609962960975E-2</v>
      </c>
      <c r="R95" s="409">
        <v>2.143954791057354E-2</v>
      </c>
      <c r="S95" s="442">
        <v>8.6553780946075458E-3</v>
      </c>
      <c r="T95" s="409">
        <v>0.10166363454723271</v>
      </c>
      <c r="U95" s="409">
        <v>1.2668443835750446E-2</v>
      </c>
      <c r="V95" s="409">
        <v>4.6311186635346321E-2</v>
      </c>
      <c r="W95" s="443">
        <v>1.1109815727932957E-3</v>
      </c>
      <c r="X95" s="409">
        <v>7.7877770684459452E-3</v>
      </c>
      <c r="Y95" s="409">
        <v>0</v>
      </c>
      <c r="Z95" s="409">
        <v>3.0770808759423559E-4</v>
      </c>
      <c r="AA95" s="409">
        <v>0</v>
      </c>
      <c r="AB95" s="409">
        <v>1.5399120050282842E-4</v>
      </c>
      <c r="AC95" s="442">
        <v>3.2850108241106655E-6</v>
      </c>
      <c r="AD95" s="409">
        <v>9.9167366003195661E-6</v>
      </c>
      <c r="AE95" s="409">
        <v>1.2506079344125616E-4</v>
      </c>
      <c r="AF95" s="409">
        <v>5.8667436864812174E-5</v>
      </c>
      <c r="AG95" s="443">
        <v>1.3646742071295648E-3</v>
      </c>
      <c r="AH95" s="409">
        <v>5.511565426357688E-4</v>
      </c>
      <c r="AI95" s="409">
        <v>5.689145111127968E-5</v>
      </c>
      <c r="AJ95" s="409">
        <v>0</v>
      </c>
      <c r="AK95" s="409">
        <v>7.8751017756797277E-3</v>
      </c>
      <c r="AL95" s="443">
        <v>1.2642252587847307E-4</v>
      </c>
      <c r="AM95" s="409">
        <v>0</v>
      </c>
      <c r="AN95" s="444">
        <v>2.1197668256491787E-4</v>
      </c>
      <c r="AO95" s="75"/>
    </row>
    <row r="96" spans="2:41" ht="13" customHeight="1">
      <c r="B96" s="439" t="s">
        <v>72</v>
      </c>
      <c r="C96" s="445" t="s">
        <v>929</v>
      </c>
      <c r="D96" s="441">
        <v>0</v>
      </c>
      <c r="E96" s="409">
        <v>0</v>
      </c>
      <c r="F96" s="409">
        <v>8.4351170794250629E-6</v>
      </c>
      <c r="G96" s="409">
        <v>0</v>
      </c>
      <c r="H96" s="409">
        <v>0</v>
      </c>
      <c r="I96" s="442">
        <v>3.8364265752219961E-5</v>
      </c>
      <c r="J96" s="409">
        <v>0</v>
      </c>
      <c r="K96" s="409">
        <v>1.0218828922205515E-5</v>
      </c>
      <c r="L96" s="409">
        <v>0</v>
      </c>
      <c r="M96" s="443">
        <v>0</v>
      </c>
      <c r="N96" s="409">
        <v>0</v>
      </c>
      <c r="O96" s="409">
        <v>4.5069533840177797E-5</v>
      </c>
      <c r="P96" s="409">
        <v>3.2223198080908351E-3</v>
      </c>
      <c r="Q96" s="409">
        <v>1.5432927156583821E-4</v>
      </c>
      <c r="R96" s="409">
        <v>0</v>
      </c>
      <c r="S96" s="442">
        <v>2.1162293629847299E-5</v>
      </c>
      <c r="T96" s="409">
        <v>1.5774031737351857E-5</v>
      </c>
      <c r="U96" s="409">
        <v>5.0991709261659614E-2</v>
      </c>
      <c r="V96" s="409">
        <v>6.3101282507352346E-3</v>
      </c>
      <c r="W96" s="443">
        <v>2.0573732829505478E-5</v>
      </c>
      <c r="X96" s="409">
        <v>1.4964613494237251E-3</v>
      </c>
      <c r="Y96" s="409">
        <v>0</v>
      </c>
      <c r="Z96" s="409">
        <v>0</v>
      </c>
      <c r="AA96" s="409">
        <v>4.1361054431147631E-5</v>
      </c>
      <c r="AB96" s="409">
        <v>1.7127592708988059E-4</v>
      </c>
      <c r="AC96" s="442">
        <v>8.5410281426877296E-5</v>
      </c>
      <c r="AD96" s="409">
        <v>3.2229393951038592E-5</v>
      </c>
      <c r="AE96" s="409">
        <v>7.6426040436323211E-5</v>
      </c>
      <c r="AF96" s="409">
        <v>5.8667436864812174E-5</v>
      </c>
      <c r="AG96" s="443">
        <v>1.3620346051815386E-3</v>
      </c>
      <c r="AH96" s="409">
        <v>1.3114335741172634E-4</v>
      </c>
      <c r="AI96" s="409">
        <v>1.604630672369427E-5</v>
      </c>
      <c r="AJ96" s="409">
        <v>2.5104812592573997E-5</v>
      </c>
      <c r="AK96" s="409">
        <v>1.2435542069505559E-3</v>
      </c>
      <c r="AL96" s="443">
        <v>4.5773673162895425E-5</v>
      </c>
      <c r="AM96" s="409">
        <v>0</v>
      </c>
      <c r="AN96" s="444">
        <v>0</v>
      </c>
      <c r="AO96" s="75"/>
    </row>
    <row r="97" spans="2:41" ht="13" customHeight="1">
      <c r="B97" s="439" t="s">
        <v>73</v>
      </c>
      <c r="C97" s="445" t="s">
        <v>53</v>
      </c>
      <c r="D97" s="441">
        <v>5.414991403701147E-4</v>
      </c>
      <c r="E97" s="409">
        <v>0</v>
      </c>
      <c r="F97" s="409">
        <v>0</v>
      </c>
      <c r="G97" s="409">
        <v>0</v>
      </c>
      <c r="H97" s="409">
        <v>0</v>
      </c>
      <c r="I97" s="442">
        <v>0</v>
      </c>
      <c r="J97" s="409">
        <v>0</v>
      </c>
      <c r="K97" s="409">
        <v>0</v>
      </c>
      <c r="L97" s="409">
        <v>0</v>
      </c>
      <c r="M97" s="443">
        <v>0</v>
      </c>
      <c r="N97" s="409">
        <v>0</v>
      </c>
      <c r="O97" s="409">
        <v>0</v>
      </c>
      <c r="P97" s="409">
        <v>0</v>
      </c>
      <c r="Q97" s="409">
        <v>5.8712222878308019E-4</v>
      </c>
      <c r="R97" s="409">
        <v>0</v>
      </c>
      <c r="S97" s="442">
        <v>0</v>
      </c>
      <c r="T97" s="409">
        <v>0</v>
      </c>
      <c r="U97" s="409">
        <v>0</v>
      </c>
      <c r="V97" s="409">
        <v>0.42095483931663635</v>
      </c>
      <c r="W97" s="443">
        <v>0</v>
      </c>
      <c r="X97" s="409">
        <v>0</v>
      </c>
      <c r="Y97" s="409">
        <v>0</v>
      </c>
      <c r="Z97" s="409">
        <v>0</v>
      </c>
      <c r="AA97" s="409">
        <v>0</v>
      </c>
      <c r="AB97" s="409">
        <v>0</v>
      </c>
      <c r="AC97" s="442">
        <v>0</v>
      </c>
      <c r="AD97" s="409">
        <v>0</v>
      </c>
      <c r="AE97" s="409">
        <v>6.3340975937376965E-3</v>
      </c>
      <c r="AF97" s="409">
        <v>0</v>
      </c>
      <c r="AG97" s="443">
        <v>5.8467183148781165E-3</v>
      </c>
      <c r="AH97" s="409">
        <v>9.3926999227317515E-5</v>
      </c>
      <c r="AI97" s="409">
        <v>0</v>
      </c>
      <c r="AJ97" s="409">
        <v>0</v>
      </c>
      <c r="AK97" s="409">
        <v>2.6953314439021353E-2</v>
      </c>
      <c r="AL97" s="443">
        <v>2.1796987220426392E-5</v>
      </c>
      <c r="AM97" s="409">
        <v>0</v>
      </c>
      <c r="AN97" s="444">
        <v>0</v>
      </c>
      <c r="AO97" s="75"/>
    </row>
    <row r="98" spans="2:41" ht="13" customHeight="1">
      <c r="B98" s="452" t="s">
        <v>74</v>
      </c>
      <c r="C98" s="453" t="s">
        <v>23</v>
      </c>
      <c r="D98" s="454">
        <v>1.2454480228512638E-3</v>
      </c>
      <c r="E98" s="411">
        <v>3.1919744642042863E-3</v>
      </c>
      <c r="F98" s="411">
        <v>5.5334368041028408E-3</v>
      </c>
      <c r="G98" s="411">
        <v>6.2150963790308057E-3</v>
      </c>
      <c r="H98" s="411">
        <v>9.6783586767151819E-3</v>
      </c>
      <c r="I98" s="455">
        <v>2.548764424717998E-3</v>
      </c>
      <c r="J98" s="411">
        <v>1.7346053772766695E-3</v>
      </c>
      <c r="K98" s="411">
        <v>4.9386140348316081E-3</v>
      </c>
      <c r="L98" s="411">
        <v>1.2741033466824269E-2</v>
      </c>
      <c r="M98" s="456">
        <v>9.288414875007053E-3</v>
      </c>
      <c r="N98" s="411">
        <v>2.3820417897203388E-2</v>
      </c>
      <c r="O98" s="411">
        <v>1.349269169340323E-3</v>
      </c>
      <c r="P98" s="411">
        <v>8.9257305335060488E-4</v>
      </c>
      <c r="Q98" s="411">
        <v>2.8097992377475976E-3</v>
      </c>
      <c r="R98" s="411">
        <v>3.9409111188221883E-3</v>
      </c>
      <c r="S98" s="455">
        <v>2.6059853012754815E-3</v>
      </c>
      <c r="T98" s="411">
        <v>8.0013775987717289E-3</v>
      </c>
      <c r="U98" s="411">
        <v>1.980972877791093E-3</v>
      </c>
      <c r="V98" s="411">
        <v>1.1338435139153077E-3</v>
      </c>
      <c r="W98" s="456">
        <v>4.5241638492082542E-2</v>
      </c>
      <c r="X98" s="411">
        <v>3.1439417341103948E-3</v>
      </c>
      <c r="Y98" s="411">
        <v>4.6325628851897867E-3</v>
      </c>
      <c r="Z98" s="411">
        <v>3.9489204574593567E-3</v>
      </c>
      <c r="AA98" s="411">
        <v>7.0175922351513815E-3</v>
      </c>
      <c r="AB98" s="411">
        <v>5.4132620993086111E-3</v>
      </c>
      <c r="AC98" s="455">
        <v>1.2446906012555312E-2</v>
      </c>
      <c r="AD98" s="411">
        <v>3.3468986026078541E-5</v>
      </c>
      <c r="AE98" s="411">
        <v>1.8481206141874522E-3</v>
      </c>
      <c r="AF98" s="411">
        <v>1.1255122118526273E-2</v>
      </c>
      <c r="AG98" s="456">
        <v>6.5990048700655937E-3</v>
      </c>
      <c r="AH98" s="411">
        <v>1.9848724365018042E-2</v>
      </c>
      <c r="AI98" s="411">
        <v>3.4470384352808686E-3</v>
      </c>
      <c r="AJ98" s="411">
        <v>1.3431074737027088E-2</v>
      </c>
      <c r="AK98" s="411">
        <v>4.4403116226713951E-3</v>
      </c>
      <c r="AL98" s="456">
        <v>4.2504125079831463E-3</v>
      </c>
      <c r="AM98" s="411">
        <v>0.12896695445072939</v>
      </c>
      <c r="AN98" s="457">
        <v>6.3593004769475357E-4</v>
      </c>
      <c r="AO98" s="75"/>
    </row>
    <row r="99" spans="2:41" ht="13" customHeight="1">
      <c r="B99" s="439" t="s">
        <v>76</v>
      </c>
      <c r="C99" s="445" t="s">
        <v>25</v>
      </c>
      <c r="D99" s="441">
        <v>3.3031447562576993E-3</v>
      </c>
      <c r="E99" s="409">
        <v>1.823985408116735E-3</v>
      </c>
      <c r="F99" s="409">
        <v>4.7869289425737227E-4</v>
      </c>
      <c r="G99" s="409">
        <v>3.9107067795592382E-3</v>
      </c>
      <c r="H99" s="409">
        <v>5.0538701096156788E-3</v>
      </c>
      <c r="I99" s="442">
        <v>2.0815073418383959E-3</v>
      </c>
      <c r="J99" s="409">
        <v>1.0581092801387684E-2</v>
      </c>
      <c r="K99" s="409">
        <v>4.7809521028890087E-3</v>
      </c>
      <c r="L99" s="409">
        <v>7.4061005945345168E-3</v>
      </c>
      <c r="M99" s="443">
        <v>5.9138874781332878E-3</v>
      </c>
      <c r="N99" s="409">
        <v>2.9532881327731793E-3</v>
      </c>
      <c r="O99" s="409">
        <v>6.8505691437070254E-3</v>
      </c>
      <c r="P99" s="409">
        <v>2.372647462244398E-3</v>
      </c>
      <c r="Q99" s="409">
        <v>2.5581754254119919E-3</v>
      </c>
      <c r="R99" s="409">
        <v>2.1315619887969069E-3</v>
      </c>
      <c r="S99" s="442">
        <v>4.9308144157544209E-3</v>
      </c>
      <c r="T99" s="409">
        <v>2.7407380143648851E-3</v>
      </c>
      <c r="U99" s="409">
        <v>2.5679278045440093E-3</v>
      </c>
      <c r="V99" s="409">
        <v>7.8398860080574424E-4</v>
      </c>
      <c r="W99" s="443">
        <v>2.1259523923822326E-3</v>
      </c>
      <c r="X99" s="409">
        <v>8.3232081934691128E-4</v>
      </c>
      <c r="Y99" s="409">
        <v>2.4824941784400686E-2</v>
      </c>
      <c r="Z99" s="409">
        <v>4.412192078226234E-2</v>
      </c>
      <c r="AA99" s="409">
        <v>3.9017261346715932E-3</v>
      </c>
      <c r="AB99" s="409">
        <v>3.4585166561910746E-3</v>
      </c>
      <c r="AC99" s="442">
        <v>3.1306153153774644E-3</v>
      </c>
      <c r="AD99" s="409">
        <v>1.3561137300937007E-2</v>
      </c>
      <c r="AE99" s="409">
        <v>1.1195256953611709E-2</v>
      </c>
      <c r="AF99" s="409">
        <v>5.6817156163691176E-3</v>
      </c>
      <c r="AG99" s="443">
        <v>8.8083517005635558E-3</v>
      </c>
      <c r="AH99" s="409">
        <v>6.5890676061729535E-3</v>
      </c>
      <c r="AI99" s="409">
        <v>2.8416550452505848E-3</v>
      </c>
      <c r="AJ99" s="409">
        <v>6.2762031481434989E-4</v>
      </c>
      <c r="AK99" s="409">
        <v>1.3058431475491527E-3</v>
      </c>
      <c r="AL99" s="443">
        <v>3.5267525322649905E-3</v>
      </c>
      <c r="AM99" s="409">
        <v>0</v>
      </c>
      <c r="AN99" s="444">
        <v>1.2806924571630454E-2</v>
      </c>
      <c r="AO99" s="75"/>
    </row>
    <row r="100" spans="2:41" ht="13" customHeight="1">
      <c r="B100" s="439" t="s">
        <v>77</v>
      </c>
      <c r="C100" s="445" t="s">
        <v>542</v>
      </c>
      <c r="D100" s="441">
        <v>1.0450933409143213E-2</v>
      </c>
      <c r="E100" s="409">
        <v>5.4719562243502051E-3</v>
      </c>
      <c r="F100" s="409">
        <v>1.3555233146636075E-2</v>
      </c>
      <c r="G100" s="409">
        <v>2.5220680958385876E-2</v>
      </c>
      <c r="H100" s="409">
        <v>2.0250028378665165E-2</v>
      </c>
      <c r="I100" s="442">
        <v>7.3649553253043809E-3</v>
      </c>
      <c r="J100" s="409">
        <v>2.5845620121422375E-2</v>
      </c>
      <c r="K100" s="409">
        <v>2.6506182391497934E-2</v>
      </c>
      <c r="L100" s="409">
        <v>4.4217843092285165E-2</v>
      </c>
      <c r="M100" s="443">
        <v>3.5844478302578864E-2</v>
      </c>
      <c r="N100" s="409">
        <v>2.6782949498310758E-2</v>
      </c>
      <c r="O100" s="409">
        <v>1.6563053686265341E-2</v>
      </c>
      <c r="P100" s="409">
        <v>1.4157233476375415E-2</v>
      </c>
      <c r="Q100" s="409">
        <v>1.3903054377583338E-2</v>
      </c>
      <c r="R100" s="409">
        <v>6.2905864274029645E-3</v>
      </c>
      <c r="S100" s="442">
        <v>2.7257034195243321E-2</v>
      </c>
      <c r="T100" s="409">
        <v>8.4062444133637601E-3</v>
      </c>
      <c r="U100" s="409">
        <v>7.5325882266624273E-3</v>
      </c>
      <c r="V100" s="409">
        <v>9.7253785929952586E-3</v>
      </c>
      <c r="W100" s="443">
        <v>2.6265798912335325E-2</v>
      </c>
      <c r="X100" s="409">
        <v>2.9997872004503112E-3</v>
      </c>
      <c r="Y100" s="409">
        <v>0.11991179205305642</v>
      </c>
      <c r="Z100" s="409">
        <v>5.9609894524505533E-2</v>
      </c>
      <c r="AA100" s="409">
        <v>9.0759940440081621E-2</v>
      </c>
      <c r="AB100" s="409">
        <v>2.8379949717159021E-2</v>
      </c>
      <c r="AC100" s="442">
        <v>4.730415586719358E-3</v>
      </c>
      <c r="AD100" s="409">
        <v>2.1011085671927081E-3</v>
      </c>
      <c r="AE100" s="409">
        <v>1.2853470437017995E-2</v>
      </c>
      <c r="AF100" s="409">
        <v>8.3443146740798235E-3</v>
      </c>
      <c r="AG100" s="443">
        <v>1.0761657142102971E-2</v>
      </c>
      <c r="AH100" s="409">
        <v>1.2189243409160186E-2</v>
      </c>
      <c r="AI100" s="409">
        <v>1.2052235104651095E-2</v>
      </c>
      <c r="AJ100" s="409">
        <v>1.4184219114804309E-3</v>
      </c>
      <c r="AK100" s="409">
        <v>4.0643533740584359E-3</v>
      </c>
      <c r="AL100" s="443">
        <v>2.5360794630966108E-2</v>
      </c>
      <c r="AM100" s="409">
        <v>0</v>
      </c>
      <c r="AN100" s="444">
        <v>1.4856032503091327E-2</v>
      </c>
      <c r="AO100" s="75"/>
    </row>
    <row r="101" spans="2:41" ht="13" customHeight="1">
      <c r="B101" s="439" t="s">
        <v>79</v>
      </c>
      <c r="C101" s="445" t="s">
        <v>281</v>
      </c>
      <c r="D101" s="441">
        <v>3.2489948422206882E-4</v>
      </c>
      <c r="E101" s="409">
        <v>1.823985408116735E-3</v>
      </c>
      <c r="F101" s="409">
        <v>1.6806970780754438E-3</v>
      </c>
      <c r="G101" s="409">
        <v>1.0508617065994115E-3</v>
      </c>
      <c r="H101" s="409">
        <v>1.8606533509034286E-3</v>
      </c>
      <c r="I101" s="442">
        <v>1.8286966675224849E-3</v>
      </c>
      <c r="J101" s="409">
        <v>1.0407632263660018E-3</v>
      </c>
      <c r="K101" s="409">
        <v>6.2772806236405308E-4</v>
      </c>
      <c r="L101" s="409">
        <v>8.7151350493093168E-4</v>
      </c>
      <c r="M101" s="443">
        <v>1.1398905253653857E-3</v>
      </c>
      <c r="N101" s="409">
        <v>3.9284740420300504E-4</v>
      </c>
      <c r="O101" s="409">
        <v>5.4646809781215577E-4</v>
      </c>
      <c r="P101" s="409">
        <v>3.8968142649619194E-4</v>
      </c>
      <c r="Q101" s="409">
        <v>5.3008749798700953E-4</v>
      </c>
      <c r="R101" s="409">
        <v>3.4204134238834084E-4</v>
      </c>
      <c r="S101" s="442">
        <v>1.9439078291416875E-3</v>
      </c>
      <c r="T101" s="409">
        <v>4.1143932781592755E-4</v>
      </c>
      <c r="U101" s="409">
        <v>2.9347746337645824E-4</v>
      </c>
      <c r="V101" s="409">
        <v>3.0575555431424029E-4</v>
      </c>
      <c r="W101" s="443">
        <v>5.4177496451031089E-4</v>
      </c>
      <c r="X101" s="409">
        <v>8.9066908297123087E-4</v>
      </c>
      <c r="Y101" s="409">
        <v>1.1848828693913488E-3</v>
      </c>
      <c r="Z101" s="409">
        <v>6.2345077525343177E-2</v>
      </c>
      <c r="AA101" s="409">
        <v>1.0574642916230078E-2</v>
      </c>
      <c r="AB101" s="409">
        <v>2.9069767441860465E-3</v>
      </c>
      <c r="AC101" s="442">
        <v>1.051203463715413E-3</v>
      </c>
      <c r="AD101" s="409">
        <v>2.1816820520703046E-4</v>
      </c>
      <c r="AE101" s="409">
        <v>4.7430463882906044E-3</v>
      </c>
      <c r="AF101" s="409">
        <v>3.6689712439301769E-3</v>
      </c>
      <c r="AG101" s="443">
        <v>3.8960524752867268E-3</v>
      </c>
      <c r="AH101" s="409">
        <v>7.606314729880128E-3</v>
      </c>
      <c r="AI101" s="409">
        <v>4.3033277122634626E-3</v>
      </c>
      <c r="AJ101" s="409">
        <v>7.4059197148093289E-4</v>
      </c>
      <c r="AK101" s="409">
        <v>7.6971333739694512E-4</v>
      </c>
      <c r="AL101" s="443">
        <v>6.6873156792268173E-3</v>
      </c>
      <c r="AM101" s="409">
        <v>0</v>
      </c>
      <c r="AN101" s="444">
        <v>7.0658894188305958E-4</v>
      </c>
      <c r="AO101" s="75"/>
    </row>
    <row r="102" spans="2:41" ht="13" customHeight="1">
      <c r="B102" s="439" t="s">
        <v>80</v>
      </c>
      <c r="C102" s="445" t="s">
        <v>283</v>
      </c>
      <c r="D102" s="441">
        <v>1.4891226360178153E-4</v>
      </c>
      <c r="E102" s="409">
        <v>1.823985408116735E-3</v>
      </c>
      <c r="F102" s="409">
        <v>1.2441797692151967E-3</v>
      </c>
      <c r="G102" s="409">
        <v>6.004924037710923E-5</v>
      </c>
      <c r="H102" s="409">
        <v>7.8473178459852828E-4</v>
      </c>
      <c r="I102" s="442">
        <v>2.0638007576450636E-3</v>
      </c>
      <c r="J102" s="409">
        <v>0</v>
      </c>
      <c r="K102" s="409">
        <v>1.0510795462839959E-4</v>
      </c>
      <c r="L102" s="409">
        <v>1.912389958188522E-3</v>
      </c>
      <c r="M102" s="443">
        <v>5.643022402798939E-5</v>
      </c>
      <c r="N102" s="409">
        <v>3.5587353086625166E-4</v>
      </c>
      <c r="O102" s="409">
        <v>1.2957490979051116E-4</v>
      </c>
      <c r="P102" s="409">
        <v>3.1460518836389807E-4</v>
      </c>
      <c r="Q102" s="409">
        <v>1.1742444575661602E-5</v>
      </c>
      <c r="R102" s="409">
        <v>2.2307044068804838E-4</v>
      </c>
      <c r="S102" s="442">
        <v>1.0248596486454621E-3</v>
      </c>
      <c r="T102" s="409">
        <v>2.3661047606027784E-4</v>
      </c>
      <c r="U102" s="409">
        <v>4.4021619506468733E-4</v>
      </c>
      <c r="V102" s="409">
        <v>8.5258760337624692E-5</v>
      </c>
      <c r="W102" s="443">
        <v>6.1035407394199577E-4</v>
      </c>
      <c r="X102" s="409">
        <v>2.5759042264736367E-3</v>
      </c>
      <c r="Y102" s="409">
        <v>2.2627971464070896E-3</v>
      </c>
      <c r="Z102" s="409">
        <v>2.136861719404414E-3</v>
      </c>
      <c r="AA102" s="409">
        <v>0</v>
      </c>
      <c r="AB102" s="409">
        <v>1.436203645505971E-3</v>
      </c>
      <c r="AC102" s="442">
        <v>3.9058778698675811E-3</v>
      </c>
      <c r="AD102" s="409">
        <v>1.1156328675359513E-5</v>
      </c>
      <c r="AE102" s="409">
        <v>8.8607888093749278E-3</v>
      </c>
      <c r="AF102" s="409">
        <v>1.1047529649620016E-2</v>
      </c>
      <c r="AG102" s="443">
        <v>3.4478480645118714E-2</v>
      </c>
      <c r="AH102" s="409">
        <v>7.3085838644048572E-3</v>
      </c>
      <c r="AI102" s="409">
        <v>5.0399990663966996E-3</v>
      </c>
      <c r="AJ102" s="409">
        <v>2.5104812592573997E-5</v>
      </c>
      <c r="AK102" s="409">
        <v>1.4704639191311583E-3</v>
      </c>
      <c r="AL102" s="443">
        <v>1.5347258701902223E-2</v>
      </c>
      <c r="AM102" s="409">
        <v>0</v>
      </c>
      <c r="AN102" s="444">
        <v>1.1040452216922805E-2</v>
      </c>
      <c r="AO102" s="75"/>
    </row>
    <row r="103" spans="2:41" ht="13" customHeight="1">
      <c r="B103" s="439" t="s">
        <v>81</v>
      </c>
      <c r="C103" s="445" t="s">
        <v>29</v>
      </c>
      <c r="D103" s="441">
        <v>4.8125736100393939E-2</v>
      </c>
      <c r="E103" s="409">
        <v>1.2311901504787962E-2</v>
      </c>
      <c r="F103" s="409">
        <v>5.2150111343545448E-2</v>
      </c>
      <c r="G103" s="409">
        <v>7.5309253587942118E-2</v>
      </c>
      <c r="H103" s="409">
        <v>8.5772664682627814E-2</v>
      </c>
      <c r="I103" s="442">
        <v>3.6288660605112676E-2</v>
      </c>
      <c r="J103" s="409">
        <v>3.5559410234171723E-2</v>
      </c>
      <c r="K103" s="409">
        <v>5.5832761565524594E-2</v>
      </c>
      <c r="L103" s="409">
        <v>3.3590318084787324E-2</v>
      </c>
      <c r="M103" s="443">
        <v>3.974944980531573E-2</v>
      </c>
      <c r="N103" s="409">
        <v>2.800308731842362E-2</v>
      </c>
      <c r="O103" s="409">
        <v>3.1886695191925794E-2</v>
      </c>
      <c r="P103" s="409">
        <v>4.7386214810992588E-2</v>
      </c>
      <c r="Q103" s="409">
        <v>4.9128710612485908E-2</v>
      </c>
      <c r="R103" s="409">
        <v>4.7960144747930401E-2</v>
      </c>
      <c r="S103" s="442">
        <v>4.6928897716588515E-2</v>
      </c>
      <c r="T103" s="409">
        <v>6.448818525022873E-2</v>
      </c>
      <c r="U103" s="409">
        <v>4.4021619506468733E-2</v>
      </c>
      <c r="V103" s="409">
        <v>3.53216264235518E-2</v>
      </c>
      <c r="W103" s="443">
        <v>5.9499235342929835E-2</v>
      </c>
      <c r="X103" s="409">
        <v>5.0835066619988059E-2</v>
      </c>
      <c r="Y103" s="409">
        <v>3.1350025919312766E-3</v>
      </c>
      <c r="Z103" s="409">
        <v>2.1471186556575549E-2</v>
      </c>
      <c r="AA103" s="409">
        <v>2.291402415485579E-2</v>
      </c>
      <c r="AB103" s="409">
        <v>8.1175361407919543E-3</v>
      </c>
      <c r="AC103" s="442">
        <v>4.5595950238656036E-3</v>
      </c>
      <c r="AD103" s="409">
        <v>1.0747263290596331E-3</v>
      </c>
      <c r="AE103" s="409">
        <v>2.6466569397160657E-2</v>
      </c>
      <c r="AF103" s="409">
        <v>5.4064299510803836E-3</v>
      </c>
      <c r="AG103" s="443">
        <v>8.9904842349773657E-3</v>
      </c>
      <c r="AH103" s="409">
        <v>2.1117624958353124E-2</v>
      </c>
      <c r="AI103" s="409">
        <v>4.1838556649297753E-2</v>
      </c>
      <c r="AJ103" s="409">
        <v>1.2954083297768182E-2</v>
      </c>
      <c r="AK103" s="409">
        <v>2.0355135945612855E-2</v>
      </c>
      <c r="AL103" s="456">
        <v>4.8768579206982014E-2</v>
      </c>
      <c r="AM103" s="409">
        <v>0.23882107770169694</v>
      </c>
      <c r="AN103" s="444">
        <v>3.5682741565094506E-3</v>
      </c>
      <c r="AO103" s="75"/>
    </row>
    <row r="104" spans="2:41" ht="13" customHeight="1">
      <c r="B104" s="446" t="s">
        <v>83</v>
      </c>
      <c r="C104" s="447" t="s">
        <v>543</v>
      </c>
      <c r="D104" s="448">
        <v>6.7958142116449393E-3</v>
      </c>
      <c r="E104" s="410">
        <v>4.1951664386684906E-2</v>
      </c>
      <c r="F104" s="410">
        <v>4.7784938254942979E-3</v>
      </c>
      <c r="G104" s="410">
        <v>1.6370924157809403E-2</v>
      </c>
      <c r="H104" s="410">
        <v>1.1657462108312727E-2</v>
      </c>
      <c r="I104" s="449">
        <v>5.377883099163757E-3</v>
      </c>
      <c r="J104" s="410">
        <v>3.2957502168256721E-3</v>
      </c>
      <c r="K104" s="410">
        <v>4.6101516766178597E-3</v>
      </c>
      <c r="L104" s="410">
        <v>1.2998606284071061E-2</v>
      </c>
      <c r="M104" s="450">
        <v>9.3109869646182501E-3</v>
      </c>
      <c r="N104" s="410">
        <v>6.7292449472891218E-3</v>
      </c>
      <c r="O104" s="410">
        <v>1.3729306746064162E-2</v>
      </c>
      <c r="P104" s="410">
        <v>6.9880485779011308E-3</v>
      </c>
      <c r="Q104" s="410">
        <v>8.7212813355520957E-3</v>
      </c>
      <c r="R104" s="410">
        <v>1.2829028900014871E-2</v>
      </c>
      <c r="S104" s="449">
        <v>8.6190998769563789E-3</v>
      </c>
      <c r="T104" s="410">
        <v>9.5196281534918447E-3</v>
      </c>
      <c r="U104" s="410">
        <v>1.078529677908484E-2</v>
      </c>
      <c r="V104" s="410">
        <v>5.2399838106353932E-3</v>
      </c>
      <c r="W104" s="450">
        <v>1.986736800235912E-2</v>
      </c>
      <c r="X104" s="410">
        <v>1.0943731680361347E-2</v>
      </c>
      <c r="Y104" s="410">
        <v>2.4355925648599945E-2</v>
      </c>
      <c r="Z104" s="410">
        <v>2.078739080636614E-2</v>
      </c>
      <c r="AA104" s="410">
        <v>3.1985882093420834E-2</v>
      </c>
      <c r="AB104" s="410">
        <v>1.4754871150219987E-2</v>
      </c>
      <c r="AC104" s="449">
        <v>7.1038359071393137E-2</v>
      </c>
      <c r="AD104" s="410">
        <v>6.920270677325506E-2</v>
      </c>
      <c r="AE104" s="410">
        <v>2.3974617290812662E-2</v>
      </c>
      <c r="AF104" s="410">
        <v>7.951694135061466E-3</v>
      </c>
      <c r="AG104" s="450">
        <v>1.5510301046602172E-2</v>
      </c>
      <c r="AH104" s="410">
        <v>7.953667406267944E-3</v>
      </c>
      <c r="AI104" s="410">
        <v>8.0596222407646207E-3</v>
      </c>
      <c r="AJ104" s="410">
        <v>8.6486079381417422E-3</v>
      </c>
      <c r="AK104" s="410">
        <v>1.0620264372060741E-2</v>
      </c>
      <c r="AL104" s="450">
        <v>9.433736069000543E-3</v>
      </c>
      <c r="AM104" s="410">
        <v>0</v>
      </c>
      <c r="AN104" s="451">
        <v>3.0347995053877405E-2</v>
      </c>
      <c r="AO104" s="75"/>
    </row>
    <row r="105" spans="2:41" ht="13" customHeight="1">
      <c r="B105" s="439" t="s">
        <v>84</v>
      </c>
      <c r="C105" s="445" t="s">
        <v>32</v>
      </c>
      <c r="D105" s="441">
        <v>3.2489948422206882E-4</v>
      </c>
      <c r="E105" s="409">
        <v>4.5599635202918376E-3</v>
      </c>
      <c r="F105" s="409">
        <v>3.057729941291585E-3</v>
      </c>
      <c r="G105" s="409">
        <v>4.1433975860205368E-3</v>
      </c>
      <c r="H105" s="409">
        <v>3.4153106600137203E-3</v>
      </c>
      <c r="I105" s="442">
        <v>2.8222327805927966E-3</v>
      </c>
      <c r="J105" s="409">
        <v>2.9488291413703382E-3</v>
      </c>
      <c r="K105" s="409">
        <v>4.0101604356140783E-3</v>
      </c>
      <c r="L105" s="409">
        <v>4.2623008662209128E-3</v>
      </c>
      <c r="M105" s="443">
        <v>2.5506461260651203E-3</v>
      </c>
      <c r="N105" s="409">
        <v>1.5297940093081726E-3</v>
      </c>
      <c r="O105" s="409">
        <v>4.4703343877726355E-3</v>
      </c>
      <c r="P105" s="409">
        <v>4.0565002317829888E-3</v>
      </c>
      <c r="Q105" s="409">
        <v>3.3247893069944709E-3</v>
      </c>
      <c r="R105" s="409">
        <v>2.567788628364646E-3</v>
      </c>
      <c r="S105" s="442">
        <v>1.9106527962947848E-3</v>
      </c>
      <c r="T105" s="409">
        <v>3.6385433207491613E-3</v>
      </c>
      <c r="U105" s="409">
        <v>3.350534373547898E-3</v>
      </c>
      <c r="V105" s="409">
        <v>1.0926841123730061E-3</v>
      </c>
      <c r="W105" s="443">
        <v>4.9582696119108201E-3</v>
      </c>
      <c r="X105" s="409">
        <v>5.6632138223604274E-3</v>
      </c>
      <c r="Y105" s="409">
        <v>1.2721034139437674E-2</v>
      </c>
      <c r="Z105" s="409">
        <v>9.9150383780364799E-4</v>
      </c>
      <c r="AA105" s="409">
        <v>1.9301825401202228E-3</v>
      </c>
      <c r="AB105" s="409">
        <v>3.190131992457574E-2</v>
      </c>
      <c r="AC105" s="442">
        <v>1.4936944217231195E-2</v>
      </c>
      <c r="AD105" s="409">
        <v>3.5873794651656035E-2</v>
      </c>
      <c r="AE105" s="409">
        <v>2.7823710600060215E-2</v>
      </c>
      <c r="AF105" s="409">
        <v>1.4278751556943517E-2</v>
      </c>
      <c r="AG105" s="443">
        <v>3.3866092993176627E-3</v>
      </c>
      <c r="AH105" s="409">
        <v>1.209886082499805E-2</v>
      </c>
      <c r="AI105" s="409">
        <v>1.8132326597774522E-2</v>
      </c>
      <c r="AJ105" s="409">
        <v>6.3013079607360731E-3</v>
      </c>
      <c r="AK105" s="409">
        <v>1.1892738444289216E-2</v>
      </c>
      <c r="AL105" s="443">
        <v>2.7612423410836154E-2</v>
      </c>
      <c r="AM105" s="409">
        <v>0</v>
      </c>
      <c r="AN105" s="444">
        <v>1.6781487369722663E-2</v>
      </c>
      <c r="AO105" s="75"/>
    </row>
    <row r="106" spans="2:41" ht="13" customHeight="1">
      <c r="B106" s="439" t="s">
        <v>85</v>
      </c>
      <c r="C106" s="445" t="s">
        <v>544</v>
      </c>
      <c r="D106" s="441">
        <v>5.2295279481243823E-2</v>
      </c>
      <c r="E106" s="409">
        <v>0.22891016871865025</v>
      </c>
      <c r="F106" s="409">
        <v>3.0845114380187597E-2</v>
      </c>
      <c r="G106" s="409">
        <v>3.0542544886807181E-2</v>
      </c>
      <c r="H106" s="409">
        <v>5.0168544593987674E-2</v>
      </c>
      <c r="I106" s="442">
        <v>1.6920608594972707E-2</v>
      </c>
      <c r="J106" s="409">
        <v>0.11032090199479619</v>
      </c>
      <c r="K106" s="409">
        <v>1.7834776134654968E-2</v>
      </c>
      <c r="L106" s="409">
        <v>5.4915935994919111E-2</v>
      </c>
      <c r="M106" s="443">
        <v>5.3755431409062693E-2</v>
      </c>
      <c r="N106" s="409">
        <v>2.3635548530519621E-2</v>
      </c>
      <c r="O106" s="409">
        <v>3.0103631759373761E-2</v>
      </c>
      <c r="P106" s="409">
        <v>2.2385827512938734E-2</v>
      </c>
      <c r="Q106" s="409">
        <v>2.0933423694240162E-2</v>
      </c>
      <c r="R106" s="409">
        <v>2.3164625985227779E-2</v>
      </c>
      <c r="S106" s="442">
        <v>1.644310215039135E-2</v>
      </c>
      <c r="T106" s="409">
        <v>2.1272596300463756E-2</v>
      </c>
      <c r="U106" s="409">
        <v>2.5141236029249919E-2</v>
      </c>
      <c r="V106" s="409">
        <v>1.7994498359993845E-2</v>
      </c>
      <c r="W106" s="443">
        <v>0.14195189861264462</v>
      </c>
      <c r="X106" s="409">
        <v>4.3850436239076862E-2</v>
      </c>
      <c r="Y106" s="409">
        <v>2.0735450214348604E-2</v>
      </c>
      <c r="Z106" s="409">
        <v>2.6787698514453732E-2</v>
      </c>
      <c r="AA106" s="409">
        <v>0.10019026085038328</v>
      </c>
      <c r="AB106" s="409">
        <v>3.7212445003142677E-2</v>
      </c>
      <c r="AC106" s="442">
        <v>2.9841038326221286E-2</v>
      </c>
      <c r="AD106" s="409">
        <v>1.7465852337312836E-3</v>
      </c>
      <c r="AE106" s="409">
        <v>5.6140716552027604E-2</v>
      </c>
      <c r="AF106" s="409">
        <v>1.7676950015343793E-2</v>
      </c>
      <c r="AG106" s="443">
        <v>3.1796645065924056E-2</v>
      </c>
      <c r="AH106" s="409">
        <v>2.8420892200160208E-2</v>
      </c>
      <c r="AI106" s="409">
        <v>1.6651690113724551E-2</v>
      </c>
      <c r="AJ106" s="409">
        <v>1.4121457083322873E-2</v>
      </c>
      <c r="AK106" s="409">
        <v>1.2210856962346335E-2</v>
      </c>
      <c r="AL106" s="443">
        <v>2.7468563295181339E-2</v>
      </c>
      <c r="AM106" s="409">
        <v>6.1506400714498366E-2</v>
      </c>
      <c r="AN106" s="444">
        <v>4.4762409468291818E-2</v>
      </c>
      <c r="AO106" s="75"/>
    </row>
    <row r="107" spans="2:41" ht="13" customHeight="1">
      <c r="B107" s="439" t="s">
        <v>86</v>
      </c>
      <c r="C107" s="445" t="s">
        <v>384</v>
      </c>
      <c r="D107" s="441">
        <v>2.6939582233413205E-3</v>
      </c>
      <c r="E107" s="409">
        <v>8.6639306885544914E-3</v>
      </c>
      <c r="F107" s="409">
        <v>4.2175585397125313E-3</v>
      </c>
      <c r="G107" s="409">
        <v>3.5429051822494445E-3</v>
      </c>
      <c r="H107" s="409">
        <v>4.441878026029405E-3</v>
      </c>
      <c r="I107" s="442">
        <v>9.1543040279527949E-3</v>
      </c>
      <c r="J107" s="409">
        <v>5.8976582827406764E-3</v>
      </c>
      <c r="K107" s="409">
        <v>3.4160085254229867E-3</v>
      </c>
      <c r="L107" s="409">
        <v>6.3511105622497043E-3</v>
      </c>
      <c r="M107" s="443">
        <v>5.191580610575024E-3</v>
      </c>
      <c r="N107" s="409">
        <v>1.7932328568325408E-3</v>
      </c>
      <c r="O107" s="409">
        <v>6.8477522978420144E-3</v>
      </c>
      <c r="P107" s="409">
        <v>8.0117071264033599E-3</v>
      </c>
      <c r="Q107" s="409">
        <v>1.2455378710612485E-2</v>
      </c>
      <c r="R107" s="409">
        <v>6.0427303821940217E-3</v>
      </c>
      <c r="S107" s="442">
        <v>6.2096215879580505E-3</v>
      </c>
      <c r="T107" s="409">
        <v>7.0181296204767964E-3</v>
      </c>
      <c r="U107" s="409">
        <v>3.4874905231235785E-2</v>
      </c>
      <c r="V107" s="409">
        <v>2.3872452894534912E-3</v>
      </c>
      <c r="W107" s="443">
        <v>5.8635138564090607E-3</v>
      </c>
      <c r="X107" s="409">
        <v>8.4124467143063073E-3</v>
      </c>
      <c r="Y107" s="409">
        <v>1.4292649612033144E-2</v>
      </c>
      <c r="Z107" s="409">
        <v>4.1540591825221809E-2</v>
      </c>
      <c r="AA107" s="409">
        <v>1.2890861964374344E-2</v>
      </c>
      <c r="AB107" s="409">
        <v>3.8453802639849148E-2</v>
      </c>
      <c r="AC107" s="442">
        <v>4.8036713280970263E-2</v>
      </c>
      <c r="AD107" s="409">
        <v>1.7056786952549655E-3</v>
      </c>
      <c r="AE107" s="409">
        <v>9.5463072326825542E-3</v>
      </c>
      <c r="AF107" s="409">
        <v>0.22651948661479865</v>
      </c>
      <c r="AG107" s="443">
        <v>2.7755414483495888E-2</v>
      </c>
      <c r="AH107" s="409">
        <v>3.8935399491021996E-2</v>
      </c>
      <c r="AI107" s="409">
        <v>1.2807870275821425E-2</v>
      </c>
      <c r="AJ107" s="409">
        <v>2.324705646072352E-2</v>
      </c>
      <c r="AK107" s="409">
        <v>2.4975640575015907E-2</v>
      </c>
      <c r="AL107" s="443">
        <v>2.6300244780166484E-2</v>
      </c>
      <c r="AM107" s="409">
        <v>0</v>
      </c>
      <c r="AN107" s="444">
        <v>3.8191132308779366E-2</v>
      </c>
      <c r="AO107" s="75"/>
    </row>
    <row r="108" spans="2:41" ht="13" customHeight="1">
      <c r="B108" s="452" t="s">
        <v>87</v>
      </c>
      <c r="C108" s="453" t="s">
        <v>36</v>
      </c>
      <c r="D108" s="454">
        <v>0</v>
      </c>
      <c r="E108" s="411">
        <v>0</v>
      </c>
      <c r="F108" s="411">
        <v>0</v>
      </c>
      <c r="G108" s="411">
        <v>0</v>
      </c>
      <c r="H108" s="411">
        <v>0</v>
      </c>
      <c r="I108" s="455">
        <v>0</v>
      </c>
      <c r="J108" s="411">
        <v>0</v>
      </c>
      <c r="K108" s="411">
        <v>0</v>
      </c>
      <c r="L108" s="411">
        <v>0</v>
      </c>
      <c r="M108" s="456">
        <v>0</v>
      </c>
      <c r="N108" s="411">
        <v>0</v>
      </c>
      <c r="O108" s="411">
        <v>0</v>
      </c>
      <c r="P108" s="411">
        <v>0</v>
      </c>
      <c r="Q108" s="411">
        <v>0</v>
      </c>
      <c r="R108" s="411">
        <v>0</v>
      </c>
      <c r="S108" s="455">
        <v>0</v>
      </c>
      <c r="T108" s="411">
        <v>0</v>
      </c>
      <c r="U108" s="411">
        <v>0</v>
      </c>
      <c r="V108" s="411">
        <v>0</v>
      </c>
      <c r="W108" s="456">
        <v>0</v>
      </c>
      <c r="X108" s="411">
        <v>0</v>
      </c>
      <c r="Y108" s="411">
        <v>0</v>
      </c>
      <c r="Z108" s="411">
        <v>0</v>
      </c>
      <c r="AA108" s="411">
        <v>0</v>
      </c>
      <c r="AB108" s="411">
        <v>0</v>
      </c>
      <c r="AC108" s="455">
        <v>0</v>
      </c>
      <c r="AD108" s="411">
        <v>0</v>
      </c>
      <c r="AE108" s="411">
        <v>0</v>
      </c>
      <c r="AF108" s="411">
        <v>0</v>
      </c>
      <c r="AG108" s="456">
        <v>0</v>
      </c>
      <c r="AH108" s="411">
        <v>0</v>
      </c>
      <c r="AI108" s="411">
        <v>0</v>
      </c>
      <c r="AJ108" s="411">
        <v>0</v>
      </c>
      <c r="AK108" s="411">
        <v>0</v>
      </c>
      <c r="AL108" s="456">
        <v>0</v>
      </c>
      <c r="AM108" s="411">
        <v>0</v>
      </c>
      <c r="AN108" s="457">
        <v>8.8994877230171354E-2</v>
      </c>
      <c r="AO108" s="75"/>
    </row>
    <row r="109" spans="2:41" ht="13" customHeight="1">
      <c r="B109" s="439" t="s">
        <v>88</v>
      </c>
      <c r="C109" s="445" t="s">
        <v>545</v>
      </c>
      <c r="D109" s="441">
        <v>1.3537478509252866E-5</v>
      </c>
      <c r="E109" s="409">
        <v>9.1199270405836752E-4</v>
      </c>
      <c r="F109" s="409">
        <v>2.0876914771577029E-4</v>
      </c>
      <c r="G109" s="409">
        <v>7.5061550471386537E-6</v>
      </c>
      <c r="H109" s="409">
        <v>1.0857924063627435E-4</v>
      </c>
      <c r="I109" s="442">
        <v>2.1444640856369107E-4</v>
      </c>
      <c r="J109" s="409">
        <v>0</v>
      </c>
      <c r="K109" s="409">
        <v>1.5474226653625496E-4</v>
      </c>
      <c r="L109" s="409">
        <v>4.9397526595275484E-4</v>
      </c>
      <c r="M109" s="443">
        <v>5.0787201625190448E-4</v>
      </c>
      <c r="N109" s="409">
        <v>4.6217341670941771E-5</v>
      </c>
      <c r="O109" s="409">
        <v>4.1407634215663352E-4</v>
      </c>
      <c r="P109" s="409">
        <v>1.0260419211413495E-3</v>
      </c>
      <c r="Q109" s="409">
        <v>4.814402276021257E-4</v>
      </c>
      <c r="R109" s="409">
        <v>3.4204134238834084E-4</v>
      </c>
      <c r="S109" s="442">
        <v>1.599264761455603E-3</v>
      </c>
      <c r="T109" s="409">
        <v>2.3082666442324883E-3</v>
      </c>
      <c r="U109" s="409">
        <v>5.1358556090880193E-4</v>
      </c>
      <c r="V109" s="409">
        <v>2.2637670848265866E-4</v>
      </c>
      <c r="W109" s="443">
        <v>5.4863287545347938E-5</v>
      </c>
      <c r="X109" s="409">
        <v>1.7847704167438922E-4</v>
      </c>
      <c r="Y109" s="409">
        <v>9.6271733138047079E-4</v>
      </c>
      <c r="Z109" s="409">
        <v>8.5474468776176556E-5</v>
      </c>
      <c r="AA109" s="409">
        <v>3.3088843544918105E-4</v>
      </c>
      <c r="AB109" s="409">
        <v>2.1055939660590825E-4</v>
      </c>
      <c r="AC109" s="442">
        <v>1.9381563862252925E-4</v>
      </c>
      <c r="AD109" s="409">
        <v>0</v>
      </c>
      <c r="AE109" s="409">
        <v>7.9899951365246995E-4</v>
      </c>
      <c r="AF109" s="409">
        <v>5.5508421033629981E-3</v>
      </c>
      <c r="AG109" s="443">
        <v>1.0030487402499702E-4</v>
      </c>
      <c r="AH109" s="409">
        <v>0</v>
      </c>
      <c r="AI109" s="409">
        <v>9.6277840342165604E-5</v>
      </c>
      <c r="AJ109" s="409">
        <v>0</v>
      </c>
      <c r="AK109" s="409">
        <v>4.1155192895501406E-4</v>
      </c>
      <c r="AL109" s="443">
        <v>3.9888486613380298E-4</v>
      </c>
      <c r="AM109" s="409">
        <v>0</v>
      </c>
      <c r="AN109" s="444">
        <v>2.1550962727433314E-3</v>
      </c>
      <c r="AO109" s="75"/>
    </row>
    <row r="110" spans="2:41" ht="13" customHeight="1">
      <c r="B110" s="439" t="s">
        <v>89</v>
      </c>
      <c r="C110" s="445" t="s">
        <v>546</v>
      </c>
      <c r="D110" s="441">
        <v>0</v>
      </c>
      <c r="E110" s="409">
        <v>0</v>
      </c>
      <c r="F110" s="409">
        <v>0</v>
      </c>
      <c r="G110" s="409">
        <v>0</v>
      </c>
      <c r="H110" s="409">
        <v>0</v>
      </c>
      <c r="I110" s="442">
        <v>3.934796487407176E-6</v>
      </c>
      <c r="J110" s="409">
        <v>0</v>
      </c>
      <c r="K110" s="409">
        <v>0</v>
      </c>
      <c r="L110" s="409">
        <v>0</v>
      </c>
      <c r="M110" s="443">
        <v>0</v>
      </c>
      <c r="N110" s="409">
        <v>0</v>
      </c>
      <c r="O110" s="409">
        <v>0</v>
      </c>
      <c r="P110" s="409">
        <v>0</v>
      </c>
      <c r="Q110" s="409">
        <v>0</v>
      </c>
      <c r="R110" s="409">
        <v>0</v>
      </c>
      <c r="S110" s="442">
        <v>0</v>
      </c>
      <c r="T110" s="409">
        <v>0</v>
      </c>
      <c r="U110" s="409">
        <v>0</v>
      </c>
      <c r="V110" s="409">
        <v>0</v>
      </c>
      <c r="W110" s="443">
        <v>0</v>
      </c>
      <c r="X110" s="409">
        <v>0</v>
      </c>
      <c r="Y110" s="409">
        <v>0</v>
      </c>
      <c r="Z110" s="409">
        <v>1.0256936253141187E-4</v>
      </c>
      <c r="AA110" s="409">
        <v>0</v>
      </c>
      <c r="AB110" s="409">
        <v>2.0427404148334379E-5</v>
      </c>
      <c r="AC110" s="442">
        <v>9.8550324723319967E-5</v>
      </c>
      <c r="AD110" s="409">
        <v>4.9583683001597831E-6</v>
      </c>
      <c r="AE110" s="409">
        <v>1.0398573380578523E-3</v>
      </c>
      <c r="AF110" s="409">
        <v>4.8287813419499253E-4</v>
      </c>
      <c r="AG110" s="443">
        <v>1.5837611688157426E-5</v>
      </c>
      <c r="AH110" s="409">
        <v>1.5949867793318069E-5</v>
      </c>
      <c r="AI110" s="409">
        <v>1.4222862777819919E-2</v>
      </c>
      <c r="AJ110" s="409">
        <v>0</v>
      </c>
      <c r="AK110" s="409">
        <v>1.3347630128270725E-5</v>
      </c>
      <c r="AL110" s="443">
        <v>1.9617288498383753E-4</v>
      </c>
      <c r="AM110" s="409">
        <v>0</v>
      </c>
      <c r="AN110" s="444">
        <v>1.0598834128245893E-4</v>
      </c>
      <c r="AO110" s="75"/>
    </row>
    <row r="111" spans="2:41" ht="13" customHeight="1">
      <c r="B111" s="439" t="s">
        <v>90</v>
      </c>
      <c r="C111" s="445" t="s">
        <v>930</v>
      </c>
      <c r="D111" s="441">
        <v>1.7463347276936198E-3</v>
      </c>
      <c r="E111" s="409">
        <v>2.2799817601459188E-3</v>
      </c>
      <c r="F111" s="409">
        <v>9.3840677508603824E-4</v>
      </c>
      <c r="G111" s="409">
        <v>7.5812165976100402E-4</v>
      </c>
      <c r="H111" s="409">
        <v>5.478316232102933E-4</v>
      </c>
      <c r="I111" s="442">
        <v>7.6236681943514029E-4</v>
      </c>
      <c r="J111" s="409">
        <v>6.9384215091066782E-4</v>
      </c>
      <c r="K111" s="409">
        <v>4.5108830528021489E-4</v>
      </c>
      <c r="L111" s="409">
        <v>4.4810613411428471E-4</v>
      </c>
      <c r="M111" s="443">
        <v>3.611534337791321E-4</v>
      </c>
      <c r="N111" s="409">
        <v>8.8275122591498787E-4</v>
      </c>
      <c r="O111" s="409">
        <v>2.3943189852594456E-4</v>
      </c>
      <c r="P111" s="409">
        <v>1.4824577815329139E-3</v>
      </c>
      <c r="Q111" s="409">
        <v>6.8609426163508506E-4</v>
      </c>
      <c r="R111" s="409">
        <v>4.3622663956773905E-4</v>
      </c>
      <c r="S111" s="442">
        <v>3.3255032846902897E-4</v>
      </c>
      <c r="T111" s="409">
        <v>2.4318298928417443E-4</v>
      </c>
      <c r="U111" s="409">
        <v>2.4456455281371517E-5</v>
      </c>
      <c r="V111" s="409">
        <v>7.3498931325538533E-5</v>
      </c>
      <c r="W111" s="443">
        <v>9.3953379921408336E-4</v>
      </c>
      <c r="X111" s="409">
        <v>8.9066908297123087E-4</v>
      </c>
      <c r="Y111" s="409">
        <v>2.7153565756885076E-3</v>
      </c>
      <c r="Z111" s="409">
        <v>6.2396362206608887E-3</v>
      </c>
      <c r="AA111" s="409">
        <v>2.4403022114377103E-3</v>
      </c>
      <c r="AB111" s="409">
        <v>6.0810810810810808E-4</v>
      </c>
      <c r="AC111" s="442">
        <v>2.9400846875790457E-3</v>
      </c>
      <c r="AD111" s="409">
        <v>1.2148002335391469E-4</v>
      </c>
      <c r="AE111" s="409">
        <v>1.5030454619143565E-3</v>
      </c>
      <c r="AF111" s="409">
        <v>1.1417585789844215E-3</v>
      </c>
      <c r="AG111" s="443">
        <v>2.6396019480262377E-6</v>
      </c>
      <c r="AH111" s="409">
        <v>2.895787108253525E-3</v>
      </c>
      <c r="AI111" s="409">
        <v>1.0488449576669253E-3</v>
      </c>
      <c r="AJ111" s="409">
        <v>0</v>
      </c>
      <c r="AK111" s="409">
        <v>1.650656925862813E-3</v>
      </c>
      <c r="AL111" s="443">
        <v>4.1937403412100381E-3</v>
      </c>
      <c r="AM111" s="409">
        <v>0</v>
      </c>
      <c r="AN111" s="444">
        <v>2.1197668256491787E-4</v>
      </c>
      <c r="AO111" s="75"/>
    </row>
    <row r="112" spans="2:41" ht="13" customHeight="1">
      <c r="B112" s="439" t="s">
        <v>385</v>
      </c>
      <c r="C112" s="445" t="s">
        <v>547</v>
      </c>
      <c r="D112" s="441">
        <v>3.9312837590870321E-2</v>
      </c>
      <c r="E112" s="409">
        <v>3.9215686274509803E-2</v>
      </c>
      <c r="F112" s="409">
        <v>4.235061407652338E-2</v>
      </c>
      <c r="G112" s="409">
        <v>2.6526751936588003E-2</v>
      </c>
      <c r="H112" s="409">
        <v>3.4439360961814658E-2</v>
      </c>
      <c r="I112" s="442">
        <v>4.259515567530453E-2</v>
      </c>
      <c r="J112" s="409">
        <v>5.1691240242844751E-2</v>
      </c>
      <c r="K112" s="409">
        <v>4.1288448343819797E-2</v>
      </c>
      <c r="L112" s="409">
        <v>5.365982746149639E-2</v>
      </c>
      <c r="M112" s="443">
        <v>2.4197280063201852E-2</v>
      </c>
      <c r="N112" s="409">
        <v>1.8523910541713463E-2</v>
      </c>
      <c r="O112" s="409">
        <v>3.4221860414020006E-2</v>
      </c>
      <c r="P112" s="409">
        <v>5.6290494990746558E-2</v>
      </c>
      <c r="Q112" s="409">
        <v>5.1708693434966986E-2</v>
      </c>
      <c r="R112" s="409">
        <v>3.7565062211867346E-2</v>
      </c>
      <c r="S112" s="442">
        <v>5.4054544300238531E-2</v>
      </c>
      <c r="T112" s="409">
        <v>5.037699935852271E-2</v>
      </c>
      <c r="U112" s="409">
        <v>4.2554232189586441E-2</v>
      </c>
      <c r="V112" s="409">
        <v>3.0133581857719787E-2</v>
      </c>
      <c r="W112" s="443">
        <v>5.1379468786218345E-2</v>
      </c>
      <c r="X112" s="409">
        <v>0.10273241486301887</v>
      </c>
      <c r="Y112" s="409">
        <v>0.17127317309986753</v>
      </c>
      <c r="Z112" s="409">
        <v>0.17783817973571295</v>
      </c>
      <c r="AA112" s="409">
        <v>8.3990514531517124E-2</v>
      </c>
      <c r="AB112" s="409">
        <v>7.4720301697045882E-2</v>
      </c>
      <c r="AC112" s="442">
        <v>0.10353040113267173</v>
      </c>
      <c r="AD112" s="409">
        <v>1.4386705622913611E-2</v>
      </c>
      <c r="AE112" s="409">
        <v>0.15096690520855044</v>
      </c>
      <c r="AF112" s="409">
        <v>0.13719605754824268</v>
      </c>
      <c r="AG112" s="443">
        <v>8.5990312660850748E-2</v>
      </c>
      <c r="AH112" s="409">
        <v>9.9590974501478025E-2</v>
      </c>
      <c r="AI112" s="409">
        <v>4.6432176637744411E-2</v>
      </c>
      <c r="AJ112" s="409">
        <v>2.851906710516406E-2</v>
      </c>
      <c r="AK112" s="409">
        <v>0.11659822298550893</v>
      </c>
      <c r="AL112" s="443">
        <v>3.3940088800925937E-2</v>
      </c>
      <c r="AM112" s="409">
        <v>0</v>
      </c>
      <c r="AN112" s="444">
        <v>2.4836601307189541E-2</v>
      </c>
      <c r="AO112" s="75"/>
    </row>
    <row r="113" spans="2:41" ht="13" customHeight="1">
      <c r="B113" s="439" t="s">
        <v>386</v>
      </c>
      <c r="C113" s="445" t="s">
        <v>548</v>
      </c>
      <c r="D113" s="441">
        <v>1.3537478509252866E-3</v>
      </c>
      <c r="E113" s="409">
        <v>0</v>
      </c>
      <c r="F113" s="409">
        <v>2.446183953033268E-4</v>
      </c>
      <c r="G113" s="409">
        <v>9.7580015612802498E-5</v>
      </c>
      <c r="H113" s="409">
        <v>6.9095880404901856E-5</v>
      </c>
      <c r="I113" s="442">
        <v>1.2689718671888141E-4</v>
      </c>
      <c r="J113" s="409">
        <v>0</v>
      </c>
      <c r="K113" s="409">
        <v>8.6130129487160771E-5</v>
      </c>
      <c r="L113" s="409">
        <v>4.9750366070956014E-4</v>
      </c>
      <c r="M113" s="443">
        <v>1.1286044805597878E-5</v>
      </c>
      <c r="N113" s="409">
        <v>2.3108670835470886E-5</v>
      </c>
      <c r="O113" s="409">
        <v>4.2252687975166685E-5</v>
      </c>
      <c r="P113" s="409">
        <v>8.9376473967016506E-5</v>
      </c>
      <c r="Q113" s="409">
        <v>1.1406946159214128E-4</v>
      </c>
      <c r="R113" s="409">
        <v>1.1401378079611362E-4</v>
      </c>
      <c r="S113" s="442">
        <v>3.3859669807755679E-4</v>
      </c>
      <c r="T113" s="409">
        <v>2.4186848663939513E-4</v>
      </c>
      <c r="U113" s="409">
        <v>0</v>
      </c>
      <c r="V113" s="409">
        <v>7.6438888578560073E-5</v>
      </c>
      <c r="W113" s="443">
        <v>1.8516359546554928E-4</v>
      </c>
      <c r="X113" s="409">
        <v>3.2606382613590342E-4</v>
      </c>
      <c r="Y113" s="409">
        <v>1.7279541845290503E-4</v>
      </c>
      <c r="Z113" s="409">
        <v>4.786570251465887E-4</v>
      </c>
      <c r="AA113" s="409">
        <v>8.2722108862295262E-5</v>
      </c>
      <c r="AB113" s="409">
        <v>5.1382778126964177E-4</v>
      </c>
      <c r="AC113" s="442">
        <v>2.3323576851185725E-4</v>
      </c>
      <c r="AD113" s="409">
        <v>5.7888949904365467E-4</v>
      </c>
      <c r="AE113" s="409">
        <v>5.6045762986637021E-4</v>
      </c>
      <c r="AF113" s="409">
        <v>4.1473364983663375E-3</v>
      </c>
      <c r="AG113" s="443">
        <v>4.1441750584011929E-4</v>
      </c>
      <c r="AH113" s="409">
        <v>9.2278846222007983E-3</v>
      </c>
      <c r="AI113" s="409">
        <v>2.2027202866162131E-2</v>
      </c>
      <c r="AJ113" s="409">
        <v>8.2845881555494185E-4</v>
      </c>
      <c r="AK113" s="409">
        <v>1.1501207960526608E-3</v>
      </c>
      <c r="AL113" s="443">
        <v>1.5652416522988193E-2</v>
      </c>
      <c r="AM113" s="409">
        <v>0</v>
      </c>
      <c r="AN113" s="444">
        <v>3.003003003003003E-3</v>
      </c>
      <c r="AO113" s="75"/>
    </row>
    <row r="114" spans="2:41" ht="13" customHeight="1">
      <c r="B114" s="446" t="s">
        <v>387</v>
      </c>
      <c r="C114" s="447" t="s">
        <v>43</v>
      </c>
      <c r="D114" s="448">
        <v>2.8428704869431018E-4</v>
      </c>
      <c r="E114" s="410">
        <v>1.3679890560875513E-3</v>
      </c>
      <c r="F114" s="410">
        <v>5.8624063702004188E-4</v>
      </c>
      <c r="G114" s="410">
        <v>8.2567705518525191E-4</v>
      </c>
      <c r="H114" s="410">
        <v>8.4889224497450852E-4</v>
      </c>
      <c r="I114" s="449">
        <v>5.1349094160663643E-4</v>
      </c>
      <c r="J114" s="410">
        <v>3.4692107545533391E-4</v>
      </c>
      <c r="K114" s="410">
        <v>1.4452343761404943E-4</v>
      </c>
      <c r="L114" s="410">
        <v>1.4007727184517404E-3</v>
      </c>
      <c r="M114" s="450">
        <v>3.1600925455674061E-4</v>
      </c>
      <c r="N114" s="410">
        <v>2.9116925252693315E-4</v>
      </c>
      <c r="O114" s="410">
        <v>5.8308709405730029E-4</v>
      </c>
      <c r="P114" s="410">
        <v>1.0784761192019993E-3</v>
      </c>
      <c r="Q114" s="410">
        <v>1.1524370604970744E-3</v>
      </c>
      <c r="R114" s="410">
        <v>5.3536905765131607E-4</v>
      </c>
      <c r="S114" s="449">
        <v>2.717843139033246E-3</v>
      </c>
      <c r="T114" s="410">
        <v>9.5169991482022865E-4</v>
      </c>
      <c r="U114" s="410">
        <v>1.0027146665362323E-3</v>
      </c>
      <c r="V114" s="410">
        <v>3.3319515534244133E-4</v>
      </c>
      <c r="W114" s="450">
        <v>1.1864185931681492E-3</v>
      </c>
      <c r="X114" s="410">
        <v>8.4090144635048773E-4</v>
      </c>
      <c r="Y114" s="410">
        <v>1.0696859237560787E-4</v>
      </c>
      <c r="Z114" s="410">
        <v>1.1453578816007658E-3</v>
      </c>
      <c r="AA114" s="410">
        <v>3.7914299895218662E-3</v>
      </c>
      <c r="AB114" s="410">
        <v>1.80389692017599E-3</v>
      </c>
      <c r="AC114" s="449">
        <v>2.8579594169762788E-3</v>
      </c>
      <c r="AD114" s="410">
        <v>1.7850125880575221E-4</v>
      </c>
      <c r="AE114" s="410">
        <v>2.0889784385928344E-3</v>
      </c>
      <c r="AF114" s="410">
        <v>2.3060815567630018E-3</v>
      </c>
      <c r="AG114" s="450">
        <v>2.8006176668558379E-3</v>
      </c>
      <c r="AH114" s="410">
        <v>4.4500131143357415E-3</v>
      </c>
      <c r="AI114" s="410">
        <v>2.3894409466737464E-3</v>
      </c>
      <c r="AJ114" s="410">
        <v>1.6694700374061708E-3</v>
      </c>
      <c r="AK114" s="410">
        <v>1.3214153826988017E-3</v>
      </c>
      <c r="AL114" s="450">
        <v>1.4233432654938434E-3</v>
      </c>
      <c r="AM114" s="410">
        <v>0</v>
      </c>
      <c r="AN114" s="451">
        <v>1.0598834128245893E-4</v>
      </c>
      <c r="AO114" s="75"/>
    </row>
    <row r="115" spans="2:41" ht="13" customHeight="1">
      <c r="B115" s="439" t="s">
        <v>388</v>
      </c>
      <c r="C115" s="445" t="s">
        <v>44</v>
      </c>
      <c r="D115" s="441">
        <v>5.9564905440712612E-3</v>
      </c>
      <c r="E115" s="409">
        <v>1.094391244870041E-2</v>
      </c>
      <c r="F115" s="409">
        <v>2.8131115459882582E-3</v>
      </c>
      <c r="G115" s="409">
        <v>2.6346604215456673E-3</v>
      </c>
      <c r="H115" s="409">
        <v>2.8181248365142116E-3</v>
      </c>
      <c r="I115" s="442">
        <v>8.1647027113698897E-4</v>
      </c>
      <c r="J115" s="409">
        <v>3.0008673026886385E-2</v>
      </c>
      <c r="K115" s="409">
        <v>1.8423088714033373E-3</v>
      </c>
      <c r="L115" s="409">
        <v>5.4760686625619677E-3</v>
      </c>
      <c r="M115" s="443">
        <v>1.3091811974493538E-2</v>
      </c>
      <c r="N115" s="409">
        <v>5.4305376463356578E-3</v>
      </c>
      <c r="O115" s="409">
        <v>5.4027103690913137E-3</v>
      </c>
      <c r="P115" s="409">
        <v>8.1463676805136644E-3</v>
      </c>
      <c r="Q115" s="409">
        <v>6.339242578775028E-3</v>
      </c>
      <c r="R115" s="409">
        <v>2.2753184950180935E-3</v>
      </c>
      <c r="S115" s="442">
        <v>6.3184562409115508E-4</v>
      </c>
      <c r="T115" s="409">
        <v>1.9283753798912642E-3</v>
      </c>
      <c r="U115" s="409">
        <v>1.3451050404754334E-3</v>
      </c>
      <c r="V115" s="409">
        <v>8.9178703341653408E-4</v>
      </c>
      <c r="W115" s="443">
        <v>2.2905422550182765E-3</v>
      </c>
      <c r="X115" s="409">
        <v>1.4326214845171166E-2</v>
      </c>
      <c r="Y115" s="409">
        <v>2.7400416354674941E-3</v>
      </c>
      <c r="Z115" s="409">
        <v>8.0516949587158323E-3</v>
      </c>
      <c r="AA115" s="409">
        <v>1.0147245353774885E-2</v>
      </c>
      <c r="AB115" s="409">
        <v>3.194531741043369E-3</v>
      </c>
      <c r="AC115" s="442">
        <v>8.9056643441640139E-3</v>
      </c>
      <c r="AD115" s="409">
        <v>1.8271587186088803E-3</v>
      </c>
      <c r="AE115" s="409">
        <v>2.3391000254753469E-3</v>
      </c>
      <c r="AF115" s="409">
        <v>4.8423199812264199E-3</v>
      </c>
      <c r="AG115" s="443">
        <v>2.8243740843880743E-4</v>
      </c>
      <c r="AH115" s="409">
        <v>5.3432057107615531E-3</v>
      </c>
      <c r="AI115" s="409">
        <v>3.0298344604648177E-3</v>
      </c>
      <c r="AJ115" s="409">
        <v>4.6067331107373282E-3</v>
      </c>
      <c r="AK115" s="409">
        <v>3.6238815798255021E-3</v>
      </c>
      <c r="AL115" s="443">
        <v>3.4090488012746877E-3</v>
      </c>
      <c r="AM115" s="409">
        <v>4.7633224173861268E-4</v>
      </c>
      <c r="AN115" s="444">
        <v>0</v>
      </c>
      <c r="AO115" s="75"/>
    </row>
    <row r="116" spans="2:41" ht="13" customHeight="1" thickBot="1">
      <c r="B116" s="544" t="s">
        <v>389</v>
      </c>
      <c r="C116" s="543" t="s">
        <v>91</v>
      </c>
      <c r="D116" s="545">
        <v>0.44876741258173253</v>
      </c>
      <c r="E116" s="546">
        <v>0.41176470588235292</v>
      </c>
      <c r="F116" s="546">
        <v>0.54993167555165667</v>
      </c>
      <c r="G116" s="546">
        <v>0.58259773013871374</v>
      </c>
      <c r="H116" s="546">
        <v>0.66439637345336278</v>
      </c>
      <c r="I116" s="547">
        <v>0.37656395864135411</v>
      </c>
      <c r="J116" s="546">
        <v>0.53738074588031226</v>
      </c>
      <c r="K116" s="546">
        <v>0.55490868746441657</v>
      </c>
      <c r="L116" s="546">
        <v>0.48745832083693524</v>
      </c>
      <c r="M116" s="548">
        <v>0.62829411432763393</v>
      </c>
      <c r="N116" s="546">
        <v>0.59331050196654789</v>
      </c>
      <c r="O116" s="546">
        <v>0.5497102874027836</v>
      </c>
      <c r="P116" s="546">
        <v>0.63015419229288794</v>
      </c>
      <c r="Q116" s="546">
        <v>0.64847985667507646</v>
      </c>
      <c r="R116" s="546">
        <v>0.51546126010013382</v>
      </c>
      <c r="S116" s="547">
        <v>0.68154980545805788</v>
      </c>
      <c r="T116" s="546">
        <v>0.74412943118841557</v>
      </c>
      <c r="U116" s="546">
        <v>0.697057888429651</v>
      </c>
      <c r="V116" s="546">
        <v>0.74418451955708564</v>
      </c>
      <c r="W116" s="548">
        <v>0.58085134106448488</v>
      </c>
      <c r="X116" s="546">
        <v>0.52142582562793027</v>
      </c>
      <c r="Y116" s="546">
        <v>0.52005661107042644</v>
      </c>
      <c r="Z116" s="546">
        <v>0.56968733439321673</v>
      </c>
      <c r="AA116" s="546">
        <v>0.45581260684939062</v>
      </c>
      <c r="AB116" s="546">
        <v>0.2741703331238215</v>
      </c>
      <c r="AC116" s="547">
        <v>0.32050865107600529</v>
      </c>
      <c r="AD116" s="546">
        <v>0.14424017344372314</v>
      </c>
      <c r="AE116" s="546">
        <v>0.45104564718960605</v>
      </c>
      <c r="AF116" s="546">
        <v>0.47706554506561727</v>
      </c>
      <c r="AG116" s="548">
        <v>0.27457931343953335</v>
      </c>
      <c r="AH116" s="546">
        <v>0.32693152898977079</v>
      </c>
      <c r="AI116" s="546">
        <v>0.40320284282204938</v>
      </c>
      <c r="AJ116" s="546">
        <v>0.13972083448397057</v>
      </c>
      <c r="AK116" s="546">
        <v>0.32605813337841866</v>
      </c>
      <c r="AL116" s="548">
        <v>0.37554029282072632</v>
      </c>
      <c r="AM116" s="546">
        <v>1</v>
      </c>
      <c r="AN116" s="549">
        <v>0.32379438261791205</v>
      </c>
      <c r="AO116" s="75"/>
    </row>
    <row r="117" spans="2:41" ht="13" customHeight="1">
      <c r="B117" s="110" t="s">
        <v>390</v>
      </c>
      <c r="C117" s="218" t="s">
        <v>92</v>
      </c>
      <c r="D117" s="111">
        <v>2.044159254897183E-3</v>
      </c>
      <c r="E117" s="112">
        <v>2.6903784769721842E-2</v>
      </c>
      <c r="F117" s="112">
        <v>6.1196774411228826E-3</v>
      </c>
      <c r="G117" s="112">
        <v>8.3318321023239054E-3</v>
      </c>
      <c r="H117" s="112">
        <v>1.03693174807642E-2</v>
      </c>
      <c r="I117" s="240">
        <v>9.3579297461761149E-3</v>
      </c>
      <c r="J117" s="112">
        <v>5.2038161318300087E-3</v>
      </c>
      <c r="K117" s="112">
        <v>1.2354564166946467E-2</v>
      </c>
      <c r="L117" s="112">
        <v>1.1463754564860717E-2</v>
      </c>
      <c r="M117" s="241">
        <v>3.4986738897353421E-3</v>
      </c>
      <c r="N117" s="112">
        <v>7.440992009021625E-3</v>
      </c>
      <c r="O117" s="112">
        <v>8.7491232567245159E-3</v>
      </c>
      <c r="P117" s="112">
        <v>8.7565110761284974E-3</v>
      </c>
      <c r="Q117" s="112">
        <v>1.0318253797842075E-2</v>
      </c>
      <c r="R117" s="112">
        <v>1.15798344321618E-2</v>
      </c>
      <c r="S117" s="240">
        <v>9.3537337843925053E-3</v>
      </c>
      <c r="T117" s="112">
        <v>6.3989988747857364E-3</v>
      </c>
      <c r="U117" s="112">
        <v>1.4698329624104282E-2</v>
      </c>
      <c r="V117" s="112">
        <v>4.3971960647692186E-3</v>
      </c>
      <c r="W117" s="241">
        <v>1.0876646755865228E-2</v>
      </c>
      <c r="X117" s="112">
        <v>1.1995716550999815E-2</v>
      </c>
      <c r="Y117" s="112">
        <v>1.1445639384190041E-2</v>
      </c>
      <c r="Z117" s="112">
        <v>7.4362787835273603E-3</v>
      </c>
      <c r="AA117" s="112">
        <v>1.51105718855126E-2</v>
      </c>
      <c r="AB117" s="112">
        <v>1.4079195474544311E-2</v>
      </c>
      <c r="AC117" s="240">
        <v>2.7232739731877415E-2</v>
      </c>
      <c r="AD117" s="112">
        <v>1.3263635202927422E-3</v>
      </c>
      <c r="AE117" s="112">
        <v>8.2516964265036252E-3</v>
      </c>
      <c r="AF117" s="112">
        <v>4.291748650648952E-3</v>
      </c>
      <c r="AG117" s="241">
        <v>8.7001280206944788E-3</v>
      </c>
      <c r="AH117" s="112">
        <v>2.9312312589053428E-3</v>
      </c>
      <c r="AI117" s="112">
        <v>8.5614340146692412E-3</v>
      </c>
      <c r="AJ117" s="112">
        <v>3.7418723169231539E-2</v>
      </c>
      <c r="AK117" s="112">
        <v>8.7983128595517865E-3</v>
      </c>
      <c r="AL117" s="241">
        <v>1.3575163640881557E-2</v>
      </c>
      <c r="AM117" s="112">
        <v>0</v>
      </c>
      <c r="AN117" s="113">
        <v>1.9607843137254902E-3</v>
      </c>
      <c r="AO117" s="75"/>
    </row>
    <row r="118" spans="2:41" ht="13" customHeight="1">
      <c r="B118" s="439" t="s">
        <v>391</v>
      </c>
      <c r="C118" s="445" t="s">
        <v>45</v>
      </c>
      <c r="D118" s="441">
        <v>0.1586863230854621</v>
      </c>
      <c r="E118" s="409">
        <v>0.23666210670314639</v>
      </c>
      <c r="F118" s="409">
        <v>0.12391608745529388</v>
      </c>
      <c r="G118" s="409">
        <v>0.22811955803759082</v>
      </c>
      <c r="H118" s="409">
        <v>0.14641417057798703</v>
      </c>
      <c r="I118" s="442">
        <v>0.12893836239672388</v>
      </c>
      <c r="J118" s="409">
        <v>7.8751084128360793E-2</v>
      </c>
      <c r="K118" s="409">
        <v>0.20667581495160656</v>
      </c>
      <c r="L118" s="409">
        <v>0.2461337614452305</v>
      </c>
      <c r="M118" s="443">
        <v>0.19068901303538174</v>
      </c>
      <c r="N118" s="409">
        <v>0.1780292001164677</v>
      </c>
      <c r="O118" s="409">
        <v>0.25725126546800486</v>
      </c>
      <c r="P118" s="409">
        <v>0.15378354448028772</v>
      </c>
      <c r="Q118" s="409">
        <v>0.1903097992377476</v>
      </c>
      <c r="R118" s="409">
        <v>0.20114509492886531</v>
      </c>
      <c r="S118" s="442">
        <v>0.27374636084129189</v>
      </c>
      <c r="T118" s="409">
        <v>9.6535759729948573E-2</v>
      </c>
      <c r="U118" s="409">
        <v>0.24155640881410648</v>
      </c>
      <c r="V118" s="409">
        <v>0.1055278056257062</v>
      </c>
      <c r="W118" s="443">
        <v>0.23431424319523786</v>
      </c>
      <c r="X118" s="409">
        <v>0.33195528463655899</v>
      </c>
      <c r="Y118" s="409">
        <v>0.11843068846631724</v>
      </c>
      <c r="Z118" s="409">
        <v>0.12038224182436706</v>
      </c>
      <c r="AA118" s="409">
        <v>0.37162907406386148</v>
      </c>
      <c r="AB118" s="409">
        <v>0.48483343808925206</v>
      </c>
      <c r="AC118" s="442">
        <v>0.35051722495425625</v>
      </c>
      <c r="AD118" s="409">
        <v>5.0141499435365812E-2</v>
      </c>
      <c r="AE118" s="409">
        <v>0.32698534009587993</v>
      </c>
      <c r="AF118" s="409">
        <v>0.14159160243334476</v>
      </c>
      <c r="AG118" s="443">
        <v>0.3455529306180628</v>
      </c>
      <c r="AH118" s="409">
        <v>0.48793303891058859</v>
      </c>
      <c r="AI118" s="409">
        <v>0.51812503282199107</v>
      </c>
      <c r="AJ118" s="409">
        <v>0.76056284989832545</v>
      </c>
      <c r="AK118" s="409">
        <v>0.46307823046018182</v>
      </c>
      <c r="AL118" s="443">
        <v>0.27487308704190905</v>
      </c>
      <c r="AM118" s="409">
        <v>0</v>
      </c>
      <c r="AN118" s="444">
        <v>7.2425366543013604E-3</v>
      </c>
      <c r="AO118" s="75"/>
    </row>
    <row r="119" spans="2:41" ht="13" customHeight="1">
      <c r="B119" s="4" t="s">
        <v>392</v>
      </c>
      <c r="C119" s="219" t="s">
        <v>46</v>
      </c>
      <c r="D119" s="109">
        <v>0.22902706141953999</v>
      </c>
      <c r="E119" s="46">
        <v>0.13543091655266759</v>
      </c>
      <c r="F119" s="46">
        <v>0.21024951076320939</v>
      </c>
      <c r="G119" s="46">
        <v>4.9698252567105028E-2</v>
      </c>
      <c r="H119" s="46">
        <v>8.2688027164551842E-2</v>
      </c>
      <c r="I119" s="242">
        <v>0.32959035817468724</v>
      </c>
      <c r="J119" s="46">
        <v>0.19531656548135298</v>
      </c>
      <c r="K119" s="46">
        <v>0.12034714821681436</v>
      </c>
      <c r="L119" s="46">
        <v>6.9410581655875658E-2</v>
      </c>
      <c r="M119" s="243">
        <v>0.11544495231646069</v>
      </c>
      <c r="N119" s="46">
        <v>0.17563514181791293</v>
      </c>
      <c r="O119" s="46">
        <v>6.2919886086753224E-2</v>
      </c>
      <c r="P119" s="46">
        <v>0.12541545164315668</v>
      </c>
      <c r="Q119" s="46">
        <v>4.8803277148531859E-2</v>
      </c>
      <c r="R119" s="46">
        <v>0.18365141525801815</v>
      </c>
      <c r="S119" s="242">
        <v>-6.8012588541524949E-2</v>
      </c>
      <c r="T119" s="46">
        <v>-2.3599265981723155E-2</v>
      </c>
      <c r="U119" s="46">
        <v>-4.5635745555039256E-2</v>
      </c>
      <c r="V119" s="46">
        <v>8.5566475863440947E-2</v>
      </c>
      <c r="W119" s="243">
        <v>2.4249573095043789E-2</v>
      </c>
      <c r="X119" s="46">
        <v>3.854932487626736E-2</v>
      </c>
      <c r="Y119" s="46">
        <v>7.4738132657511253E-2</v>
      </c>
      <c r="Z119" s="46">
        <v>9.7287040361044158E-2</v>
      </c>
      <c r="AA119" s="46">
        <v>5.7340208459714333E-2</v>
      </c>
      <c r="AB119" s="46">
        <v>7.3752357008170968E-2</v>
      </c>
      <c r="AC119" s="242">
        <v>0.22040123122205688</v>
      </c>
      <c r="AD119" s="46">
        <v>0.37156152653284857</v>
      </c>
      <c r="AE119" s="46">
        <v>4.6119641492392137E-2</v>
      </c>
      <c r="AF119" s="46">
        <v>0.15623138437099482</v>
      </c>
      <c r="AG119" s="243">
        <v>0</v>
      </c>
      <c r="AH119" s="46">
        <v>2.3467572146568652E-2</v>
      </c>
      <c r="AI119" s="46">
        <v>1.5529907398222654E-2</v>
      </c>
      <c r="AJ119" s="46">
        <v>-6.5900133055506738E-3</v>
      </c>
      <c r="AK119" s="46">
        <v>6.506079845523427E-2</v>
      </c>
      <c r="AL119" s="243">
        <v>5.9141765425182929E-2</v>
      </c>
      <c r="AM119" s="46">
        <v>0</v>
      </c>
      <c r="AN119" s="107">
        <v>0.57551669316375198</v>
      </c>
      <c r="AO119" s="75"/>
    </row>
    <row r="120" spans="2:41" ht="13" customHeight="1">
      <c r="B120" s="4" t="s">
        <v>393</v>
      </c>
      <c r="C120" s="219" t="s">
        <v>47</v>
      </c>
      <c r="D120" s="109">
        <v>0.25274472376775103</v>
      </c>
      <c r="E120" s="46">
        <v>0.12904696762425902</v>
      </c>
      <c r="F120" s="46">
        <v>8.5397125312099337E-2</v>
      </c>
      <c r="G120" s="46">
        <v>0.13939680538041194</v>
      </c>
      <c r="H120" s="46">
        <v>7.2259484643440577E-2</v>
      </c>
      <c r="I120" s="242">
        <v>0.14978294678876339</v>
      </c>
      <c r="J120" s="46">
        <v>0.10910667823070251</v>
      </c>
      <c r="K120" s="46">
        <v>8.8604545919037672E-2</v>
      </c>
      <c r="L120" s="46">
        <v>0.16248610694564508</v>
      </c>
      <c r="M120" s="243">
        <v>3.8914282489701482E-2</v>
      </c>
      <c r="N120" s="46">
        <v>3.4713845329044361E-2</v>
      </c>
      <c r="O120" s="46">
        <v>8.9578515353218383E-2</v>
      </c>
      <c r="P120" s="46">
        <v>7.4554279524326486E-2</v>
      </c>
      <c r="Q120" s="46">
        <v>0.10410180363948682</v>
      </c>
      <c r="R120" s="46">
        <v>0.11238784513954295</v>
      </c>
      <c r="S120" s="242">
        <v>0.11300060161377605</v>
      </c>
      <c r="T120" s="46">
        <v>0.17776282165879717</v>
      </c>
      <c r="U120" s="46">
        <v>0.2001516300227445</v>
      </c>
      <c r="V120" s="46">
        <v>9.411881151248061E-2</v>
      </c>
      <c r="W120" s="243">
        <v>0.13006713894813363</v>
      </c>
      <c r="X120" s="46">
        <v>5.5000102967524042E-2</v>
      </c>
      <c r="Y120" s="46">
        <v>0.23320798808534449</v>
      </c>
      <c r="Z120" s="46">
        <v>0.18662495512590388</v>
      </c>
      <c r="AA120" s="46">
        <v>5.9587492417140023E-2</v>
      </c>
      <c r="AB120" s="46">
        <v>9.4534883720930232E-2</v>
      </c>
      <c r="AC120" s="242">
        <v>7.7296304691323953E-2</v>
      </c>
      <c r="AD120" s="46">
        <v>0.36056634482724426</v>
      </c>
      <c r="AE120" s="46">
        <v>0.1209222075545983</v>
      </c>
      <c r="AF120" s="46">
        <v>0.19117912522338754</v>
      </c>
      <c r="AG120" s="243">
        <v>0.36939645501458379</v>
      </c>
      <c r="AH120" s="46">
        <v>0.15084676075907194</v>
      </c>
      <c r="AI120" s="46">
        <v>5.6964388869114653E-2</v>
      </c>
      <c r="AJ120" s="46">
        <v>4.5364396354781213E-2</v>
      </c>
      <c r="AK120" s="46">
        <v>7.5265061688297247E-2</v>
      </c>
      <c r="AL120" s="243">
        <v>0.14029412854555243</v>
      </c>
      <c r="AM120" s="46">
        <v>0</v>
      </c>
      <c r="AN120" s="107">
        <v>6.3451686981098751E-2</v>
      </c>
      <c r="AO120" s="75"/>
    </row>
    <row r="121" spans="2:41" ht="13" customHeight="1">
      <c r="B121" s="4" t="s">
        <v>394</v>
      </c>
      <c r="C121" s="219" t="s">
        <v>344</v>
      </c>
      <c r="D121" s="109">
        <v>2.7914280686079412E-2</v>
      </c>
      <c r="E121" s="46">
        <v>6.0191518467852256E-2</v>
      </c>
      <c r="F121" s="46">
        <v>2.6224778999932519E-2</v>
      </c>
      <c r="G121" s="46">
        <v>-8.1441782261454394E-3</v>
      </c>
      <c r="H121" s="46">
        <v>2.3872626679893594E-2</v>
      </c>
      <c r="I121" s="242">
        <v>5.7664442522952159E-3</v>
      </c>
      <c r="J121" s="46">
        <v>7.493495229835212E-2</v>
      </c>
      <c r="K121" s="46">
        <v>1.7109239281178378E-2</v>
      </c>
      <c r="L121" s="46">
        <v>2.3047474551452816E-2</v>
      </c>
      <c r="M121" s="243">
        <v>2.3158963941086845E-2</v>
      </c>
      <c r="N121" s="46">
        <v>1.0870318761005504E-2</v>
      </c>
      <c r="O121" s="46">
        <v>3.1790922432515419E-2</v>
      </c>
      <c r="P121" s="46">
        <v>7.3360209832127148E-3</v>
      </c>
      <c r="Q121" s="46">
        <v>-2.0129904986848461E-3</v>
      </c>
      <c r="R121" s="46">
        <v>-2.4225449858722055E-2</v>
      </c>
      <c r="S121" s="242">
        <v>-9.6379131559933134E-3</v>
      </c>
      <c r="T121" s="46">
        <v>-1.227745470223886E-3</v>
      </c>
      <c r="U121" s="46">
        <v>-0.10782851133556702</v>
      </c>
      <c r="V121" s="46">
        <v>-3.3791868666229595E-2</v>
      </c>
      <c r="W121" s="243">
        <v>1.964105694123456E-2</v>
      </c>
      <c r="X121" s="46">
        <v>4.586688358491732E-2</v>
      </c>
      <c r="Y121" s="46">
        <v>4.23842476405197E-2</v>
      </c>
      <c r="Z121" s="46">
        <v>4.7797322939637933E-2</v>
      </c>
      <c r="AA121" s="46">
        <v>4.0520046324380964E-2</v>
      </c>
      <c r="AB121" s="46">
        <v>5.9365179132620995E-2</v>
      </c>
      <c r="AC121" s="242">
        <v>1.5922447464464397E-2</v>
      </c>
      <c r="AD121" s="46">
        <v>7.2319041249905486E-2</v>
      </c>
      <c r="AE121" s="46">
        <v>4.8903402116769724E-2</v>
      </c>
      <c r="AF121" s="46">
        <v>2.9645107135765476E-2</v>
      </c>
      <c r="AG121" s="243">
        <v>1.7711729071256054E-3</v>
      </c>
      <c r="AH121" s="46">
        <v>1.0319564462276791E-2</v>
      </c>
      <c r="AI121" s="46">
        <v>9.4541921705693227E-3</v>
      </c>
      <c r="AJ121" s="46">
        <v>3.6351768634047148E-2</v>
      </c>
      <c r="AK121" s="46">
        <v>6.1779506048701055E-2</v>
      </c>
      <c r="AL121" s="243">
        <v>0.13657556252574768</v>
      </c>
      <c r="AM121" s="46">
        <v>0</v>
      </c>
      <c r="AN121" s="107">
        <v>3.1001589825119236E-2</v>
      </c>
      <c r="AO121" s="75"/>
    </row>
    <row r="122" spans="2:41" ht="13" customHeight="1">
      <c r="B122" s="79" t="s">
        <v>527</v>
      </c>
      <c r="C122" s="223" t="s">
        <v>345</v>
      </c>
      <c r="D122" s="117">
        <v>-0.11918396079546224</v>
      </c>
      <c r="E122" s="47">
        <v>0</v>
      </c>
      <c r="F122" s="47">
        <v>-1.8388555233146637E-3</v>
      </c>
      <c r="G122" s="47">
        <v>0</v>
      </c>
      <c r="H122" s="47">
        <v>0</v>
      </c>
      <c r="I122" s="244">
        <v>0</v>
      </c>
      <c r="J122" s="47">
        <v>-6.9384215091066782E-4</v>
      </c>
      <c r="K122" s="47">
        <v>0</v>
      </c>
      <c r="L122" s="47">
        <v>0</v>
      </c>
      <c r="M122" s="245">
        <v>0</v>
      </c>
      <c r="N122" s="47">
        <v>0</v>
      </c>
      <c r="O122" s="47">
        <v>0</v>
      </c>
      <c r="P122" s="47">
        <v>0</v>
      </c>
      <c r="Q122" s="47">
        <v>0</v>
      </c>
      <c r="R122" s="47">
        <v>0</v>
      </c>
      <c r="S122" s="244">
        <v>0</v>
      </c>
      <c r="T122" s="47">
        <v>0</v>
      </c>
      <c r="U122" s="47">
        <v>0</v>
      </c>
      <c r="V122" s="47">
        <v>-2.939957253021541E-6</v>
      </c>
      <c r="W122" s="245">
        <v>0</v>
      </c>
      <c r="X122" s="47">
        <v>-4.7931382441977798E-3</v>
      </c>
      <c r="Y122" s="47">
        <v>-2.6330730430918858E-4</v>
      </c>
      <c r="Z122" s="47">
        <v>-2.9215173427697146E-2</v>
      </c>
      <c r="AA122" s="47">
        <v>0</v>
      </c>
      <c r="AB122" s="47">
        <v>-7.3538654934003774E-4</v>
      </c>
      <c r="AC122" s="244">
        <v>-1.1878599139984167E-2</v>
      </c>
      <c r="AD122" s="47">
        <v>-1.5494900937999324E-4</v>
      </c>
      <c r="AE122" s="47">
        <v>-2.2279348757497856E-3</v>
      </c>
      <c r="AF122" s="47">
        <v>-4.512879758831706E-6</v>
      </c>
      <c r="AG122" s="245">
        <v>0</v>
      </c>
      <c r="AH122" s="47">
        <v>-2.429696527182119E-3</v>
      </c>
      <c r="AI122" s="47">
        <v>-1.1837798096616272E-2</v>
      </c>
      <c r="AJ122" s="47">
        <v>-1.2828559234805312E-2</v>
      </c>
      <c r="AK122" s="47">
        <v>-4.0042890384812179E-5</v>
      </c>
      <c r="AL122" s="245">
        <v>0</v>
      </c>
      <c r="AM122" s="47">
        <v>0</v>
      </c>
      <c r="AN122" s="108">
        <v>-2.9676735559088499E-3</v>
      </c>
      <c r="AO122" s="75"/>
    </row>
    <row r="123" spans="2:41" ht="13" customHeight="1" thickBot="1">
      <c r="B123" s="458" t="s">
        <v>528</v>
      </c>
      <c r="C123" s="459" t="s">
        <v>48</v>
      </c>
      <c r="D123" s="460">
        <v>0.55123258741826753</v>
      </c>
      <c r="E123" s="461">
        <v>0.58823529411764708</v>
      </c>
      <c r="F123" s="461">
        <v>0.45006832444834333</v>
      </c>
      <c r="G123" s="461">
        <v>0.41740226986128626</v>
      </c>
      <c r="H123" s="461">
        <v>0.33560362654663728</v>
      </c>
      <c r="I123" s="462">
        <v>0.62343604135864583</v>
      </c>
      <c r="J123" s="461">
        <v>0.46261925411968779</v>
      </c>
      <c r="K123" s="461">
        <v>0.44509131253558343</v>
      </c>
      <c r="L123" s="461">
        <v>0.51254167916306481</v>
      </c>
      <c r="M123" s="463">
        <v>0.37170588567236612</v>
      </c>
      <c r="N123" s="461">
        <v>0.40668949803345211</v>
      </c>
      <c r="O123" s="461">
        <v>0.4502897125972164</v>
      </c>
      <c r="P123" s="461">
        <v>0.36984580770711212</v>
      </c>
      <c r="Q123" s="461">
        <v>0.35152014332492348</v>
      </c>
      <c r="R123" s="461">
        <v>0.48453873989986618</v>
      </c>
      <c r="S123" s="462">
        <v>0.31845019454194218</v>
      </c>
      <c r="T123" s="461">
        <v>0.25587056881158443</v>
      </c>
      <c r="U123" s="461">
        <v>0.302942111570349</v>
      </c>
      <c r="V123" s="461">
        <v>0.25581548044291436</v>
      </c>
      <c r="W123" s="463">
        <v>0.41914865893551506</v>
      </c>
      <c r="X123" s="461">
        <v>0.47857417437206973</v>
      </c>
      <c r="Y123" s="461">
        <v>0.4799433889295735</v>
      </c>
      <c r="Z123" s="461">
        <v>0.43031266560678327</v>
      </c>
      <c r="AA123" s="461">
        <v>0.54418739315060938</v>
      </c>
      <c r="AB123" s="461">
        <v>0.72582966687617856</v>
      </c>
      <c r="AC123" s="462">
        <v>0.67949134892399465</v>
      </c>
      <c r="AD123" s="461">
        <v>0.85575982655627691</v>
      </c>
      <c r="AE123" s="461">
        <v>0.54895435281039395</v>
      </c>
      <c r="AF123" s="461">
        <v>0.52293445493438273</v>
      </c>
      <c r="AG123" s="463">
        <v>0.72542068656046665</v>
      </c>
      <c r="AH123" s="461">
        <v>0.67306847101022915</v>
      </c>
      <c r="AI123" s="461">
        <v>0.59679715717795068</v>
      </c>
      <c r="AJ123" s="461">
        <v>0.86027916551602945</v>
      </c>
      <c r="AK123" s="461">
        <v>0.67394186662158129</v>
      </c>
      <c r="AL123" s="463">
        <v>0.62445970717927368</v>
      </c>
      <c r="AM123" s="461">
        <v>0</v>
      </c>
      <c r="AN123" s="464">
        <v>0.67620561738208795</v>
      </c>
      <c r="AO123" s="75"/>
    </row>
    <row r="124" spans="2:41" ht="13" customHeight="1" thickBot="1">
      <c r="B124" s="77" t="s">
        <v>529</v>
      </c>
      <c r="C124" s="224" t="s">
        <v>93</v>
      </c>
      <c r="D124" s="114">
        <v>1</v>
      </c>
      <c r="E124" s="115">
        <v>1</v>
      </c>
      <c r="F124" s="115">
        <v>1</v>
      </c>
      <c r="G124" s="115">
        <v>1</v>
      </c>
      <c r="H124" s="115">
        <v>1</v>
      </c>
      <c r="I124" s="246">
        <v>1</v>
      </c>
      <c r="J124" s="115">
        <v>1</v>
      </c>
      <c r="K124" s="115">
        <v>1</v>
      </c>
      <c r="L124" s="115">
        <v>1</v>
      </c>
      <c r="M124" s="247">
        <v>1</v>
      </c>
      <c r="N124" s="115">
        <v>1</v>
      </c>
      <c r="O124" s="115">
        <v>1</v>
      </c>
      <c r="P124" s="115">
        <v>1</v>
      </c>
      <c r="Q124" s="115">
        <v>1</v>
      </c>
      <c r="R124" s="115">
        <v>1</v>
      </c>
      <c r="S124" s="246">
        <v>1</v>
      </c>
      <c r="T124" s="115">
        <v>1</v>
      </c>
      <c r="U124" s="115">
        <v>1</v>
      </c>
      <c r="V124" s="115">
        <v>1</v>
      </c>
      <c r="W124" s="247">
        <v>1</v>
      </c>
      <c r="X124" s="115">
        <v>1</v>
      </c>
      <c r="Y124" s="115">
        <v>1</v>
      </c>
      <c r="Z124" s="115">
        <v>1</v>
      </c>
      <c r="AA124" s="115">
        <v>1</v>
      </c>
      <c r="AB124" s="115">
        <v>1</v>
      </c>
      <c r="AC124" s="246">
        <v>1</v>
      </c>
      <c r="AD124" s="115">
        <v>1</v>
      </c>
      <c r="AE124" s="115">
        <v>1</v>
      </c>
      <c r="AF124" s="115">
        <v>1</v>
      </c>
      <c r="AG124" s="247">
        <v>1</v>
      </c>
      <c r="AH124" s="115">
        <v>1</v>
      </c>
      <c r="AI124" s="115">
        <v>1</v>
      </c>
      <c r="AJ124" s="115">
        <v>1</v>
      </c>
      <c r="AK124" s="115">
        <v>1</v>
      </c>
      <c r="AL124" s="247">
        <v>1</v>
      </c>
      <c r="AM124" s="115">
        <v>1</v>
      </c>
      <c r="AN124" s="116">
        <v>1</v>
      </c>
      <c r="AO124" s="75"/>
    </row>
    <row r="125" spans="2:41" ht="13" customHeight="1"/>
    <row r="127" spans="2:41" ht="12">
      <c r="D127" s="794" t="s">
        <v>354</v>
      </c>
      <c r="E127" s="794"/>
      <c r="F127" s="794"/>
    </row>
    <row r="129" spans="2:58" ht="13">
      <c r="B129" s="35" t="s">
        <v>518</v>
      </c>
      <c r="E129" s="210" t="s">
        <v>397</v>
      </c>
      <c r="F129" s="210"/>
      <c r="G129" s="211"/>
      <c r="H129" s="211"/>
      <c r="I129" s="211"/>
    </row>
    <row r="130" spans="2:58" ht="11.5" thickBot="1">
      <c r="AB130" s="14"/>
    </row>
    <row r="131" spans="2:58" s="12" customFormat="1" ht="13" customHeight="1">
      <c r="B131" s="850"/>
      <c r="C131" s="851"/>
      <c r="D131" s="434" t="s">
        <v>0</v>
      </c>
      <c r="E131" s="435" t="s">
        <v>1</v>
      </c>
      <c r="F131" s="435" t="s">
        <v>3</v>
      </c>
      <c r="G131" s="435" t="s">
        <v>5</v>
      </c>
      <c r="H131" s="435" t="s">
        <v>7</v>
      </c>
      <c r="I131" s="436" t="s">
        <v>8</v>
      </c>
      <c r="J131" s="435" t="s">
        <v>10</v>
      </c>
      <c r="K131" s="435" t="s">
        <v>11</v>
      </c>
      <c r="L131" s="435" t="s">
        <v>12</v>
      </c>
      <c r="M131" s="437" t="s">
        <v>14</v>
      </c>
      <c r="N131" s="435" t="s">
        <v>16</v>
      </c>
      <c r="O131" s="435" t="s">
        <v>18</v>
      </c>
      <c r="P131" s="435" t="s">
        <v>19</v>
      </c>
      <c r="Q131" s="435" t="s">
        <v>20</v>
      </c>
      <c r="R131" s="435" t="s">
        <v>21</v>
      </c>
      <c r="S131" s="436" t="s">
        <v>22</v>
      </c>
      <c r="T131" s="435" t="s">
        <v>24</v>
      </c>
      <c r="U131" s="435" t="s">
        <v>26</v>
      </c>
      <c r="V131" s="435" t="s">
        <v>27</v>
      </c>
      <c r="W131" s="437" t="s">
        <v>28</v>
      </c>
      <c r="X131" s="435" t="s">
        <v>30</v>
      </c>
      <c r="Y131" s="435" t="s">
        <v>31</v>
      </c>
      <c r="Z131" s="435" t="s">
        <v>33</v>
      </c>
      <c r="AA131" s="435" t="s">
        <v>34</v>
      </c>
      <c r="AB131" s="435" t="s">
        <v>35</v>
      </c>
      <c r="AC131" s="436" t="s">
        <v>37</v>
      </c>
      <c r="AD131" s="435" t="s">
        <v>38</v>
      </c>
      <c r="AE131" s="435" t="s">
        <v>39</v>
      </c>
      <c r="AF131" s="435" t="s">
        <v>40</v>
      </c>
      <c r="AG131" s="437" t="s">
        <v>41</v>
      </c>
      <c r="AH131" s="435" t="s">
        <v>42</v>
      </c>
      <c r="AI131" s="435" t="s">
        <v>89</v>
      </c>
      <c r="AJ131" s="435" t="s">
        <v>90</v>
      </c>
      <c r="AK131" s="435" t="s">
        <v>385</v>
      </c>
      <c r="AL131" s="437" t="s">
        <v>386</v>
      </c>
      <c r="AM131" s="435" t="s">
        <v>387</v>
      </c>
      <c r="AN131" s="438" t="s">
        <v>388</v>
      </c>
      <c r="AO131" s="152"/>
      <c r="AP131" s="151"/>
      <c r="AQ131" s="151"/>
      <c r="AR131" s="151"/>
      <c r="AS131" s="151"/>
      <c r="AT131" s="151"/>
      <c r="AU131" s="151"/>
      <c r="AV131" s="151"/>
      <c r="AW131" s="151"/>
      <c r="AX131" s="151"/>
      <c r="AY131" s="151"/>
      <c r="AZ131" s="151"/>
      <c r="BA131" s="151"/>
      <c r="BB131" s="151"/>
      <c r="BC131" s="151"/>
      <c r="BD131" s="36"/>
      <c r="BE131" s="151"/>
      <c r="BF131" s="151"/>
    </row>
    <row r="132" spans="2:58" s="12" customFormat="1" ht="13" customHeight="1">
      <c r="B132" s="852"/>
      <c r="C132" s="853"/>
      <c r="D132" s="802" t="s">
        <v>928</v>
      </c>
      <c r="E132" s="768" t="s">
        <v>2</v>
      </c>
      <c r="F132" s="768" t="s">
        <v>383</v>
      </c>
      <c r="G132" s="768" t="s">
        <v>6</v>
      </c>
      <c r="H132" s="778" t="s">
        <v>536</v>
      </c>
      <c r="I132" s="771" t="s">
        <v>9</v>
      </c>
      <c r="J132" s="768" t="s">
        <v>537</v>
      </c>
      <c r="K132" s="768" t="s">
        <v>871</v>
      </c>
      <c r="L132" s="768" t="s">
        <v>538</v>
      </c>
      <c r="M132" s="778" t="s">
        <v>13</v>
      </c>
      <c r="N132" s="771" t="s">
        <v>15</v>
      </c>
      <c r="O132" s="768" t="s">
        <v>17</v>
      </c>
      <c r="P132" s="768" t="s">
        <v>539</v>
      </c>
      <c r="Q132" s="768" t="s">
        <v>540</v>
      </c>
      <c r="R132" s="778" t="s">
        <v>541</v>
      </c>
      <c r="S132" s="771" t="s">
        <v>243</v>
      </c>
      <c r="T132" s="768" t="s">
        <v>52</v>
      </c>
      <c r="U132" s="768" t="s">
        <v>929</v>
      </c>
      <c r="V132" s="768" t="s">
        <v>53</v>
      </c>
      <c r="W132" s="778" t="s">
        <v>23</v>
      </c>
      <c r="X132" s="771" t="s">
        <v>25</v>
      </c>
      <c r="Y132" s="768" t="s">
        <v>542</v>
      </c>
      <c r="Z132" s="768" t="s">
        <v>281</v>
      </c>
      <c r="AA132" s="768" t="s">
        <v>283</v>
      </c>
      <c r="AB132" s="778" t="s">
        <v>29</v>
      </c>
      <c r="AC132" s="771" t="s">
        <v>543</v>
      </c>
      <c r="AD132" s="768" t="s">
        <v>32</v>
      </c>
      <c r="AE132" s="768" t="s">
        <v>544</v>
      </c>
      <c r="AF132" s="768" t="s">
        <v>384</v>
      </c>
      <c r="AG132" s="778" t="s">
        <v>36</v>
      </c>
      <c r="AH132" s="771" t="s">
        <v>545</v>
      </c>
      <c r="AI132" s="768" t="s">
        <v>546</v>
      </c>
      <c r="AJ132" s="768" t="s">
        <v>930</v>
      </c>
      <c r="AK132" s="768" t="s">
        <v>547</v>
      </c>
      <c r="AL132" s="778" t="s">
        <v>548</v>
      </c>
      <c r="AM132" s="768" t="s">
        <v>43</v>
      </c>
      <c r="AN132" s="774" t="s">
        <v>44</v>
      </c>
      <c r="AO132" s="781"/>
      <c r="AP132" s="777"/>
      <c r="AQ132" s="777"/>
      <c r="AR132" s="777"/>
      <c r="AS132" s="777"/>
      <c r="AT132" s="777"/>
      <c r="AU132" s="777"/>
      <c r="AV132" s="777"/>
      <c r="AW132" s="777"/>
      <c r="AX132" s="777"/>
      <c r="AY132" s="777"/>
      <c r="AZ132" s="777"/>
      <c r="BA132" s="777"/>
      <c r="BB132" s="777"/>
      <c r="BC132" s="777"/>
      <c r="BD132" s="36"/>
      <c r="BE132" s="151"/>
      <c r="BF132" s="151"/>
    </row>
    <row r="133" spans="2:58" s="12" customFormat="1" ht="13" customHeight="1">
      <c r="B133" s="852"/>
      <c r="C133" s="853"/>
      <c r="D133" s="732"/>
      <c r="E133" s="769"/>
      <c r="F133" s="769"/>
      <c r="G133" s="769"/>
      <c r="H133" s="779"/>
      <c r="I133" s="772"/>
      <c r="J133" s="769"/>
      <c r="K133" s="769"/>
      <c r="L133" s="769"/>
      <c r="M133" s="779"/>
      <c r="N133" s="772"/>
      <c r="O133" s="769"/>
      <c r="P133" s="769"/>
      <c r="Q133" s="769"/>
      <c r="R133" s="779"/>
      <c r="S133" s="772"/>
      <c r="T133" s="769"/>
      <c r="U133" s="769"/>
      <c r="V133" s="769"/>
      <c r="W133" s="779"/>
      <c r="X133" s="772"/>
      <c r="Y133" s="769"/>
      <c r="Z133" s="769"/>
      <c r="AA133" s="769"/>
      <c r="AB133" s="779"/>
      <c r="AC133" s="772"/>
      <c r="AD133" s="769"/>
      <c r="AE133" s="769"/>
      <c r="AF133" s="769"/>
      <c r="AG133" s="779"/>
      <c r="AH133" s="772"/>
      <c r="AI133" s="769"/>
      <c r="AJ133" s="769"/>
      <c r="AK133" s="769"/>
      <c r="AL133" s="779"/>
      <c r="AM133" s="769"/>
      <c r="AN133" s="775"/>
      <c r="AO133" s="781"/>
      <c r="AP133" s="777"/>
      <c r="AQ133" s="777"/>
      <c r="AR133" s="777"/>
      <c r="AS133" s="777"/>
      <c r="AT133" s="777"/>
      <c r="AU133" s="777"/>
      <c r="AV133" s="777"/>
      <c r="AW133" s="777"/>
      <c r="AX133" s="777"/>
      <c r="AY133" s="777"/>
      <c r="AZ133" s="777"/>
      <c r="BA133" s="777"/>
      <c r="BB133" s="777"/>
      <c r="BC133" s="777"/>
      <c r="BD133" s="36"/>
      <c r="BE133" s="862"/>
      <c r="BF133" s="861"/>
    </row>
    <row r="134" spans="2:58" s="12" customFormat="1" ht="13" customHeight="1" thickBot="1">
      <c r="B134" s="854"/>
      <c r="C134" s="855"/>
      <c r="D134" s="733"/>
      <c r="E134" s="770"/>
      <c r="F134" s="770"/>
      <c r="G134" s="770"/>
      <c r="H134" s="780"/>
      <c r="I134" s="773"/>
      <c r="J134" s="770"/>
      <c r="K134" s="770"/>
      <c r="L134" s="770"/>
      <c r="M134" s="780"/>
      <c r="N134" s="773"/>
      <c r="O134" s="770"/>
      <c r="P134" s="770"/>
      <c r="Q134" s="770"/>
      <c r="R134" s="780"/>
      <c r="S134" s="773"/>
      <c r="T134" s="770"/>
      <c r="U134" s="770"/>
      <c r="V134" s="770"/>
      <c r="W134" s="780"/>
      <c r="X134" s="773"/>
      <c r="Y134" s="770"/>
      <c r="Z134" s="770"/>
      <c r="AA134" s="770"/>
      <c r="AB134" s="780"/>
      <c r="AC134" s="773"/>
      <c r="AD134" s="770"/>
      <c r="AE134" s="770"/>
      <c r="AF134" s="770"/>
      <c r="AG134" s="780"/>
      <c r="AH134" s="773"/>
      <c r="AI134" s="770"/>
      <c r="AJ134" s="770"/>
      <c r="AK134" s="770"/>
      <c r="AL134" s="780"/>
      <c r="AM134" s="770"/>
      <c r="AN134" s="776"/>
      <c r="AO134" s="781"/>
      <c r="AP134" s="777"/>
      <c r="AQ134" s="777"/>
      <c r="AR134" s="777"/>
      <c r="AS134" s="777"/>
      <c r="AT134" s="777"/>
      <c r="AU134" s="777"/>
      <c r="AV134" s="777"/>
      <c r="AW134" s="777"/>
      <c r="AX134" s="777"/>
      <c r="AY134" s="777"/>
      <c r="AZ134" s="777"/>
      <c r="BA134" s="777"/>
      <c r="BB134" s="777"/>
      <c r="BC134" s="777"/>
      <c r="BD134" s="36"/>
      <c r="BE134" s="862"/>
      <c r="BF134" s="861"/>
    </row>
    <row r="135" spans="2:58" ht="13" customHeight="1">
      <c r="B135" s="439" t="s">
        <v>54</v>
      </c>
      <c r="C135" s="440" t="s">
        <v>928</v>
      </c>
      <c r="D135" s="409">
        <v>1.0389459851432234</v>
      </c>
      <c r="E135" s="409">
        <v>1.2299313989089659E-5</v>
      </c>
      <c r="F135" s="409">
        <v>4.2940445752311381E-2</v>
      </c>
      <c r="G135" s="409">
        <v>3.069863264039901E-3</v>
      </c>
      <c r="H135" s="409">
        <v>2.3447418330951614E-3</v>
      </c>
      <c r="I135" s="442">
        <v>7.6500797103701843E-4</v>
      </c>
      <c r="J135" s="409">
        <v>1.4721859804445421E-5</v>
      </c>
      <c r="K135" s="409">
        <v>2.6946335683131909E-3</v>
      </c>
      <c r="L135" s="409">
        <v>4.2154067727004455E-5</v>
      </c>
      <c r="M135" s="443">
        <v>9.4304971184801589E-6</v>
      </c>
      <c r="N135" s="409">
        <v>1.6541071926771267E-5</v>
      </c>
      <c r="O135" s="409">
        <v>1.2790435182621528E-5</v>
      </c>
      <c r="P135" s="409">
        <v>1.5889013542616484E-5</v>
      </c>
      <c r="Q135" s="409">
        <v>2.313993115363303E-5</v>
      </c>
      <c r="R135" s="409">
        <v>2.327084176820471E-5</v>
      </c>
      <c r="S135" s="442">
        <v>2.1256331867307077E-5</v>
      </c>
      <c r="T135" s="409">
        <v>4.4204234816497293E-5</v>
      </c>
      <c r="U135" s="409">
        <v>3.1490436505586293E-5</v>
      </c>
      <c r="V135" s="409">
        <v>2.8106624125127216E-5</v>
      </c>
      <c r="W135" s="443">
        <v>4.0635007152419112E-4</v>
      </c>
      <c r="X135" s="409">
        <v>3.6021330519755198E-4</v>
      </c>
      <c r="Y135" s="409">
        <v>1.5970475309798415E-5</v>
      </c>
      <c r="Z135" s="409">
        <v>5.1615639996859714E-5</v>
      </c>
      <c r="AA135" s="409">
        <v>2.8442507371901112E-5</v>
      </c>
      <c r="AB135" s="409">
        <v>7.2088849730919842E-5</v>
      </c>
      <c r="AC135" s="442">
        <v>1.2631594606182166E-5</v>
      </c>
      <c r="AD135" s="409">
        <v>1.0861769761728883E-5</v>
      </c>
      <c r="AE135" s="409">
        <v>2.286608712899195E-5</v>
      </c>
      <c r="AF135" s="409">
        <v>3.5006814996615737E-5</v>
      </c>
      <c r="AG135" s="443">
        <v>2.4996017110129552E-5</v>
      </c>
      <c r="AH135" s="409">
        <v>5.7745140922302362E-4</v>
      </c>
      <c r="AI135" s="409">
        <v>7.6358613385944525E-4</v>
      </c>
      <c r="AJ135" s="409">
        <v>2.5221493852946536E-4</v>
      </c>
      <c r="AK135" s="409">
        <v>1.9162214370719795E-5</v>
      </c>
      <c r="AL135" s="583">
        <v>5.5264840866812099E-3</v>
      </c>
      <c r="AM135" s="409">
        <v>2.7826070998550415E-4</v>
      </c>
      <c r="AN135" s="444">
        <v>4.4502188024738474E-5</v>
      </c>
    </row>
    <row r="136" spans="2:58" ht="13" customHeight="1">
      <c r="B136" s="439" t="s">
        <v>55</v>
      </c>
      <c r="C136" s="445" t="s">
        <v>2</v>
      </c>
      <c r="D136" s="409">
        <v>4.3453648117071261E-5</v>
      </c>
      <c r="E136" s="409">
        <v>1.0003432941990231</v>
      </c>
      <c r="F136" s="409">
        <v>6.6260485019721047E-5</v>
      </c>
      <c r="G136" s="409">
        <v>9.493163665136737E-5</v>
      </c>
      <c r="H136" s="409">
        <v>1.2317169466174646E-4</v>
      </c>
      <c r="I136" s="442">
        <v>8.7716300470420624E-5</v>
      </c>
      <c r="J136" s="409">
        <v>7.7997417275064438E-3</v>
      </c>
      <c r="K136" s="409">
        <v>9.1788377928092571E-5</v>
      </c>
      <c r="L136" s="409">
        <v>2.6055620657710258E-3</v>
      </c>
      <c r="M136" s="443">
        <v>1.4749326573996007E-4</v>
      </c>
      <c r="N136" s="409">
        <v>3.2192123792174797E-4</v>
      </c>
      <c r="O136" s="409">
        <v>7.4936802182367802E-5</v>
      </c>
      <c r="P136" s="409">
        <v>5.7868437483691047E-5</v>
      </c>
      <c r="Q136" s="409">
        <v>5.4631027720059435E-5</v>
      </c>
      <c r="R136" s="409">
        <v>3.6879135582462626E-5</v>
      </c>
      <c r="S136" s="442">
        <v>1.3986642637893722E-4</v>
      </c>
      <c r="T136" s="409">
        <v>4.4655870171228603E-5</v>
      </c>
      <c r="U136" s="409">
        <v>3.5897732102387711E-5</v>
      </c>
      <c r="V136" s="409">
        <v>4.7434998915918447E-5</v>
      </c>
      <c r="W136" s="443">
        <v>1.1389813298205289E-4</v>
      </c>
      <c r="X136" s="409">
        <v>1.8632528364697244E-4</v>
      </c>
      <c r="Y136" s="409">
        <v>6.6051020710908865E-3</v>
      </c>
      <c r="Z136" s="409">
        <v>2.0778608215425541E-4</v>
      </c>
      <c r="AA136" s="409">
        <v>2.7712560662361736E-4</v>
      </c>
      <c r="AB136" s="409">
        <v>8.8193463128152569E-5</v>
      </c>
      <c r="AC136" s="442">
        <v>2.1373501640728841E-5</v>
      </c>
      <c r="AD136" s="409">
        <v>1.0612168236339154E-5</v>
      </c>
      <c r="AE136" s="409">
        <v>7.7208032386544479E-5</v>
      </c>
      <c r="AF136" s="409">
        <v>3.6209821796615436E-5</v>
      </c>
      <c r="AG136" s="443">
        <v>5.0204821278509253E-5</v>
      </c>
      <c r="AH136" s="409">
        <v>5.1915395306247399E-5</v>
      </c>
      <c r="AI136" s="409">
        <v>4.638785453399136E-5</v>
      </c>
      <c r="AJ136" s="409">
        <v>8.8859703333781756E-6</v>
      </c>
      <c r="AK136" s="409">
        <v>1.8607901560228246E-5</v>
      </c>
      <c r="AL136" s="443">
        <v>8.7501325610757081E-5</v>
      </c>
      <c r="AM136" s="409">
        <v>3.5648955133970526E-5</v>
      </c>
      <c r="AN136" s="444">
        <v>6.9690434759040379E-5</v>
      </c>
    </row>
    <row r="137" spans="2:58" ht="13" customHeight="1">
      <c r="B137" s="439" t="s">
        <v>56</v>
      </c>
      <c r="C137" s="445" t="s">
        <v>383</v>
      </c>
      <c r="D137" s="409">
        <v>8.17805948512524E-3</v>
      </c>
      <c r="E137" s="409">
        <v>8.5365444463005764E-6</v>
      </c>
      <c r="F137" s="409">
        <v>1.0249991399440415</v>
      </c>
      <c r="G137" s="409">
        <v>6.905741860977737E-4</v>
      </c>
      <c r="H137" s="409">
        <v>1.3355370619275037E-4</v>
      </c>
      <c r="I137" s="442">
        <v>1.2258012979162779E-3</v>
      </c>
      <c r="J137" s="409">
        <v>1.6326107542846216E-5</v>
      </c>
      <c r="K137" s="409">
        <v>4.4326132665062227E-5</v>
      </c>
      <c r="L137" s="409">
        <v>5.2155714550481411E-5</v>
      </c>
      <c r="M137" s="443">
        <v>6.968573125437315E-6</v>
      </c>
      <c r="N137" s="409">
        <v>5.6984674041144219E-6</v>
      </c>
      <c r="O137" s="409">
        <v>5.0666164995710016E-6</v>
      </c>
      <c r="P137" s="409">
        <v>6.2678440867903753E-6</v>
      </c>
      <c r="Q137" s="409">
        <v>6.1219337474721619E-6</v>
      </c>
      <c r="R137" s="409">
        <v>5.0289296185742891E-6</v>
      </c>
      <c r="S137" s="442">
        <v>9.5243260054254534E-6</v>
      </c>
      <c r="T137" s="409">
        <v>9.9158424900339344E-6</v>
      </c>
      <c r="U137" s="409">
        <v>4.8555955381659959E-6</v>
      </c>
      <c r="V137" s="409">
        <v>4.0061746020302347E-6</v>
      </c>
      <c r="W137" s="443">
        <v>1.4817639458101147E-4</v>
      </c>
      <c r="X137" s="409">
        <v>1.9178696675417122E-5</v>
      </c>
      <c r="Y137" s="409">
        <v>6.5233268075748417E-6</v>
      </c>
      <c r="Z137" s="409">
        <v>1.3510728418990901E-5</v>
      </c>
      <c r="AA137" s="409">
        <v>9.5781586018661785E-6</v>
      </c>
      <c r="AB137" s="409">
        <v>2.6212168039638769E-5</v>
      </c>
      <c r="AC137" s="442">
        <v>8.3812319910654435E-6</v>
      </c>
      <c r="AD137" s="409">
        <v>6.8792318972354812E-6</v>
      </c>
      <c r="AE137" s="409">
        <v>1.1206201160524337E-5</v>
      </c>
      <c r="AF137" s="409">
        <v>5.0414922340486846E-5</v>
      </c>
      <c r="AG137" s="443">
        <v>1.0301092692161118E-4</v>
      </c>
      <c r="AH137" s="409">
        <v>9.1489679176030587E-4</v>
      </c>
      <c r="AI137" s="409">
        <v>1.1595343699237208E-3</v>
      </c>
      <c r="AJ137" s="409">
        <v>8.6180051682215329E-5</v>
      </c>
      <c r="AK137" s="409">
        <v>1.5239782549508496E-5</v>
      </c>
      <c r="AL137" s="443">
        <v>1.1485278836153674E-2</v>
      </c>
      <c r="AM137" s="409">
        <v>2.5559625026185153E-5</v>
      </c>
      <c r="AN137" s="444">
        <v>5.0054005298755028E-4</v>
      </c>
    </row>
    <row r="138" spans="2:58" ht="13" customHeight="1">
      <c r="B138" s="439" t="s">
        <v>57</v>
      </c>
      <c r="C138" s="445" t="s">
        <v>6</v>
      </c>
      <c r="D138" s="409">
        <v>5.5496992731265374E-4</v>
      </c>
      <c r="E138" s="409">
        <v>4.8107096079407418E-4</v>
      </c>
      <c r="F138" s="409">
        <v>1.9636786256357208E-4</v>
      </c>
      <c r="G138" s="409">
        <v>1.0272711736350875</v>
      </c>
      <c r="H138" s="409">
        <v>5.6936995085740824E-4</v>
      </c>
      <c r="I138" s="442">
        <v>2.2116778894264085E-4</v>
      </c>
      <c r="J138" s="409">
        <v>2.1795234006263039E-4</v>
      </c>
      <c r="K138" s="409">
        <v>5.9671853203792271E-4</v>
      </c>
      <c r="L138" s="409">
        <v>4.8364798118060592E-4</v>
      </c>
      <c r="M138" s="443">
        <v>2.0317781735935329E-4</v>
      </c>
      <c r="N138" s="409">
        <v>2.2998305069813724E-4</v>
      </c>
      <c r="O138" s="409">
        <v>2.2321991336961443E-4</v>
      </c>
      <c r="P138" s="409">
        <v>1.9746155473693544E-4</v>
      </c>
      <c r="Q138" s="409">
        <v>5.3544431773028007E-4</v>
      </c>
      <c r="R138" s="409">
        <v>2.5183291662442248E-4</v>
      </c>
      <c r="S138" s="442">
        <v>6.6463434336620222E-4</v>
      </c>
      <c r="T138" s="409">
        <v>7.1859386660478263E-4</v>
      </c>
      <c r="U138" s="409">
        <v>2.52519184339038E-4</v>
      </c>
      <c r="V138" s="409">
        <v>2.8173713812413052E-4</v>
      </c>
      <c r="W138" s="443">
        <v>6.2520220176204495E-4</v>
      </c>
      <c r="X138" s="409">
        <v>6.0439075450571941E-4</v>
      </c>
      <c r="Y138" s="409">
        <v>1.1187549570177698E-4</v>
      </c>
      <c r="Z138" s="409">
        <v>2.43206645722864E-4</v>
      </c>
      <c r="AA138" s="409">
        <v>5.9911717930681693E-4</v>
      </c>
      <c r="AB138" s="409">
        <v>6.0403878487929035E-4</v>
      </c>
      <c r="AC138" s="442">
        <v>2.112958107618502E-4</v>
      </c>
      <c r="AD138" s="409">
        <v>2.7259850038491596E-5</v>
      </c>
      <c r="AE138" s="409">
        <v>2.9519781671031404E-4</v>
      </c>
      <c r="AF138" s="409">
        <v>1.2167805722611529E-4</v>
      </c>
      <c r="AG138" s="443">
        <v>7.1108362569682817E-4</v>
      </c>
      <c r="AH138" s="409">
        <v>1.3403419676319506E-4</v>
      </c>
      <c r="AI138" s="409">
        <v>5.6516485528946149E-4</v>
      </c>
      <c r="AJ138" s="409">
        <v>1.2815598692505988E-3</v>
      </c>
      <c r="AK138" s="409">
        <v>2.4642204924569535E-4</v>
      </c>
      <c r="AL138" s="443">
        <v>4.8092491783641308E-4</v>
      </c>
      <c r="AM138" s="409">
        <v>3.1177363439164238E-3</v>
      </c>
      <c r="AN138" s="444">
        <v>1.3386385765688129E-4</v>
      </c>
    </row>
    <row r="139" spans="2:58" ht="13" customHeight="1">
      <c r="B139" s="439" t="s">
        <v>58</v>
      </c>
      <c r="C139" s="445" t="s">
        <v>536</v>
      </c>
      <c r="D139" s="409">
        <v>4.5338802661867321E-3</v>
      </c>
      <c r="E139" s="409">
        <v>9.1113208903222727E-4</v>
      </c>
      <c r="F139" s="409">
        <v>4.1734728518973826E-3</v>
      </c>
      <c r="G139" s="409">
        <v>1.9172620897312132E-3</v>
      </c>
      <c r="H139" s="409">
        <v>1.0682178525863655</v>
      </c>
      <c r="I139" s="442">
        <v>3.9204999865594253E-3</v>
      </c>
      <c r="J139" s="409">
        <v>9.386594903346365E-4</v>
      </c>
      <c r="K139" s="409">
        <v>1.5388955277873932E-3</v>
      </c>
      <c r="L139" s="409">
        <v>8.9685658049505519E-3</v>
      </c>
      <c r="M139" s="443">
        <v>7.1733962781070804E-4</v>
      </c>
      <c r="N139" s="409">
        <v>1.2343470640713949E-3</v>
      </c>
      <c r="O139" s="409">
        <v>1.5335297673218348E-3</v>
      </c>
      <c r="P139" s="409">
        <v>7.8851513847583328E-4</v>
      </c>
      <c r="Q139" s="409">
        <v>6.9799591005276988E-4</v>
      </c>
      <c r="R139" s="409">
        <v>1.2225375387787869E-3</v>
      </c>
      <c r="S139" s="442">
        <v>1.9684411771054193E-3</v>
      </c>
      <c r="T139" s="409">
        <v>2.5193945066870993E-3</v>
      </c>
      <c r="U139" s="409">
        <v>1.3529289700707956E-3</v>
      </c>
      <c r="V139" s="409">
        <v>4.5355507779519289E-4</v>
      </c>
      <c r="W139" s="443">
        <v>2.1551918285195447E-2</v>
      </c>
      <c r="X139" s="409">
        <v>1.1953647759432511E-2</v>
      </c>
      <c r="Y139" s="409">
        <v>8.5573110681526701E-4</v>
      </c>
      <c r="Z139" s="409">
        <v>2.1267610820723524E-3</v>
      </c>
      <c r="AA139" s="409">
        <v>2.3275424345583044E-3</v>
      </c>
      <c r="AB139" s="409">
        <v>1.9386632790594357E-3</v>
      </c>
      <c r="AC139" s="442">
        <v>1.621785513906209E-3</v>
      </c>
      <c r="AD139" s="409">
        <v>3.8993260580631788E-4</v>
      </c>
      <c r="AE139" s="409">
        <v>3.615503512010143E-3</v>
      </c>
      <c r="AF139" s="409">
        <v>2.2070163699770499E-3</v>
      </c>
      <c r="AG139" s="443">
        <v>1.0046662938403958E-3</v>
      </c>
      <c r="AH139" s="409">
        <v>2.8995686621383285E-3</v>
      </c>
      <c r="AI139" s="409">
        <v>2.0432631953185244E-3</v>
      </c>
      <c r="AJ139" s="409">
        <v>1.9353949921055826E-3</v>
      </c>
      <c r="AK139" s="409">
        <v>1.072856405647672E-3</v>
      </c>
      <c r="AL139" s="443">
        <v>1.4602757113088259E-3</v>
      </c>
      <c r="AM139" s="409">
        <v>0.10176128305163665</v>
      </c>
      <c r="AN139" s="444">
        <v>6.4980907546672163E-4</v>
      </c>
    </row>
    <row r="140" spans="2:58" ht="13" customHeight="1">
      <c r="B140" s="446" t="s">
        <v>59</v>
      </c>
      <c r="C140" s="447" t="s">
        <v>9</v>
      </c>
      <c r="D140" s="410">
        <v>4.754654566213698E-3</v>
      </c>
      <c r="E140" s="410">
        <v>1.4375683944190265E-3</v>
      </c>
      <c r="F140" s="410">
        <v>1.0813040831677086E-3</v>
      </c>
      <c r="G140" s="410">
        <v>1.405921948342587E-2</v>
      </c>
      <c r="H140" s="410">
        <v>3.8699457987211739E-3</v>
      </c>
      <c r="I140" s="449">
        <v>1.0143243601568606</v>
      </c>
      <c r="J140" s="410">
        <v>4.9410252555139832E-3</v>
      </c>
      <c r="K140" s="410">
        <v>1.4537699750036185E-2</v>
      </c>
      <c r="L140" s="410">
        <v>3.3361173456058785E-3</v>
      </c>
      <c r="M140" s="450">
        <v>6.4407956398048968E-4</v>
      </c>
      <c r="N140" s="410">
        <v>1.1417259485434063E-3</v>
      </c>
      <c r="O140" s="410">
        <v>8.6080392035303959E-4</v>
      </c>
      <c r="P140" s="410">
        <v>3.7851674017163201E-4</v>
      </c>
      <c r="Q140" s="410">
        <v>5.3111809202741652E-4</v>
      </c>
      <c r="R140" s="410">
        <v>7.5958775293926838E-4</v>
      </c>
      <c r="S140" s="449">
        <v>1.5019725746944314E-3</v>
      </c>
      <c r="T140" s="410">
        <v>1.8264415428928848E-3</v>
      </c>
      <c r="U140" s="410">
        <v>1.1031705716867087E-3</v>
      </c>
      <c r="V140" s="410">
        <v>1.030106449247359E-3</v>
      </c>
      <c r="W140" s="450">
        <v>3.4183983409857379E-3</v>
      </c>
      <c r="X140" s="410">
        <v>6.3876621970724917E-4</v>
      </c>
      <c r="Y140" s="410">
        <v>1.9858689387786628E-4</v>
      </c>
      <c r="Z140" s="410">
        <v>1.0697627552967795E-3</v>
      </c>
      <c r="AA140" s="410">
        <v>1.8532552613383189E-3</v>
      </c>
      <c r="AB140" s="410">
        <v>7.323758375923239E-5</v>
      </c>
      <c r="AC140" s="449">
        <v>7.408060094113249E-5</v>
      </c>
      <c r="AD140" s="410">
        <v>2.2381169444958845E-5</v>
      </c>
      <c r="AE140" s="410">
        <v>2.0115592475137653E-4</v>
      </c>
      <c r="AF140" s="410">
        <v>1.3115156028197615E-4</v>
      </c>
      <c r="AG140" s="450">
        <v>2.029695160046599E-4</v>
      </c>
      <c r="AH140" s="410">
        <v>1.2713442595428076E-3</v>
      </c>
      <c r="AI140" s="410">
        <v>1.3247967808714366E-2</v>
      </c>
      <c r="AJ140" s="410">
        <v>1.334124757930455E-4</v>
      </c>
      <c r="AK140" s="410">
        <v>3.3003722004766389E-4</v>
      </c>
      <c r="AL140" s="450">
        <v>6.7141753049971198E-4</v>
      </c>
      <c r="AM140" s="410">
        <v>1.4875891242910667E-3</v>
      </c>
      <c r="AN140" s="451">
        <v>3.5834586024274952E-4</v>
      </c>
    </row>
    <row r="141" spans="2:58" ht="13" customHeight="1">
      <c r="B141" s="439" t="s">
        <v>60</v>
      </c>
      <c r="C141" s="445" t="s">
        <v>537</v>
      </c>
      <c r="D141" s="409">
        <v>4.8148408584281421E-4</v>
      </c>
      <c r="E141" s="409">
        <v>9.5167124205972726E-4</v>
      </c>
      <c r="F141" s="409">
        <v>3.4442993829389234E-4</v>
      </c>
      <c r="G141" s="409">
        <v>5.0638388723516327E-4</v>
      </c>
      <c r="H141" s="409">
        <v>3.7325614122483541E-4</v>
      </c>
      <c r="I141" s="442">
        <v>1.7699305920001194E-4</v>
      </c>
      <c r="J141" s="409">
        <v>1.0018142134690553</v>
      </c>
      <c r="K141" s="409">
        <v>1.3392254482886572E-4</v>
      </c>
      <c r="L141" s="409">
        <v>1.0119252099833416E-3</v>
      </c>
      <c r="M141" s="443">
        <v>7.4855190091388882E-4</v>
      </c>
      <c r="N141" s="409">
        <v>2.8635790834192218E-4</v>
      </c>
      <c r="O141" s="409">
        <v>3.8420950033481117E-4</v>
      </c>
      <c r="P141" s="409">
        <v>1.4593457607782513E-4</v>
      </c>
      <c r="Q141" s="409">
        <v>1.3821753706618113E-4</v>
      </c>
      <c r="R141" s="409">
        <v>1.1331063342375603E-4</v>
      </c>
      <c r="S141" s="442">
        <v>1.9027004962586638E-4</v>
      </c>
      <c r="T141" s="409">
        <v>1.3710624060299669E-4</v>
      </c>
      <c r="U141" s="409">
        <v>1.1001755753405393E-4</v>
      </c>
      <c r="V141" s="409">
        <v>1.3501510085738513E-4</v>
      </c>
      <c r="W141" s="443">
        <v>5.4518742181357933E-4</v>
      </c>
      <c r="X141" s="409">
        <v>7.253133698734486E-4</v>
      </c>
      <c r="Y141" s="409">
        <v>4.7317111626254266E-4</v>
      </c>
      <c r="Z141" s="409">
        <v>8.459043270227719E-4</v>
      </c>
      <c r="AA141" s="409">
        <v>1.0453648117027994E-3</v>
      </c>
      <c r="AB141" s="409">
        <v>1.9041761864214857E-4</v>
      </c>
      <c r="AC141" s="442">
        <v>1.2942058627315816E-4</v>
      </c>
      <c r="AD141" s="409">
        <v>3.3375971282675773E-5</v>
      </c>
      <c r="AE141" s="409">
        <v>3.7245496296027009E-3</v>
      </c>
      <c r="AF141" s="409">
        <v>1.2513027399430518E-4</v>
      </c>
      <c r="AG141" s="443">
        <v>4.8906139909681815E-4</v>
      </c>
      <c r="AH141" s="409">
        <v>2.5683989543203508E-4</v>
      </c>
      <c r="AI141" s="409">
        <v>1.6990842395207757E-4</v>
      </c>
      <c r="AJ141" s="409">
        <v>1.0233035983984415E-4</v>
      </c>
      <c r="AK141" s="409">
        <v>1.3380659961017015E-4</v>
      </c>
      <c r="AL141" s="443">
        <v>2.6667621073414913E-4</v>
      </c>
      <c r="AM141" s="409">
        <v>2.5197277550808602E-4</v>
      </c>
      <c r="AN141" s="444">
        <v>7.356141914468331E-4</v>
      </c>
    </row>
    <row r="142" spans="2:58" ht="13" customHeight="1">
      <c r="B142" s="439" t="s">
        <v>61</v>
      </c>
      <c r="C142" s="445" t="s">
        <v>871</v>
      </c>
      <c r="D142" s="409">
        <v>1.3641474615033527E-3</v>
      </c>
      <c r="E142" s="409">
        <v>1.1467379624223925E-3</v>
      </c>
      <c r="F142" s="409">
        <v>4.402988157111867E-3</v>
      </c>
      <c r="G142" s="409">
        <v>2.3540032797845908E-3</v>
      </c>
      <c r="H142" s="409">
        <v>7.0987949099603868E-3</v>
      </c>
      <c r="I142" s="442">
        <v>5.5888032792712275E-3</v>
      </c>
      <c r="J142" s="409">
        <v>5.4454608572031022E-4</v>
      </c>
      <c r="K142" s="409">
        <v>1.0364290855621556</v>
      </c>
      <c r="L142" s="409">
        <v>1.9920389053285394E-3</v>
      </c>
      <c r="M142" s="443">
        <v>3.4617032780249102E-4</v>
      </c>
      <c r="N142" s="409">
        <v>2.6101331225640875E-3</v>
      </c>
      <c r="O142" s="409">
        <v>1.2953645605451724E-3</v>
      </c>
      <c r="P142" s="409">
        <v>3.3642324952416966E-3</v>
      </c>
      <c r="Q142" s="409">
        <v>5.8539838635922482E-3</v>
      </c>
      <c r="R142" s="409">
        <v>5.8784041921568497E-3</v>
      </c>
      <c r="S142" s="442">
        <v>2.743506131050062E-3</v>
      </c>
      <c r="T142" s="409">
        <v>1.1032832530720437E-2</v>
      </c>
      <c r="U142" s="409">
        <v>8.9622528869963899E-3</v>
      </c>
      <c r="V142" s="409">
        <v>8.918915512227071E-3</v>
      </c>
      <c r="W142" s="443">
        <v>9.96374470126026E-3</v>
      </c>
      <c r="X142" s="409">
        <v>3.0338253885944157E-3</v>
      </c>
      <c r="Y142" s="409">
        <v>3.6754183845370185E-4</v>
      </c>
      <c r="Z142" s="409">
        <v>8.8188391552439672E-3</v>
      </c>
      <c r="AA142" s="409">
        <v>5.3987755843306921E-3</v>
      </c>
      <c r="AB142" s="409">
        <v>1.4338495449513825E-3</v>
      </c>
      <c r="AC142" s="442">
        <v>7.8140687297032678E-4</v>
      </c>
      <c r="AD142" s="409">
        <v>2.1795777857406797E-4</v>
      </c>
      <c r="AE142" s="409">
        <v>1.3340511683708645E-3</v>
      </c>
      <c r="AF142" s="409">
        <v>6.0456627069850393E-4</v>
      </c>
      <c r="AG142" s="443">
        <v>7.6837235243839934E-4</v>
      </c>
      <c r="AH142" s="409">
        <v>1.520271645852635E-3</v>
      </c>
      <c r="AI142" s="409">
        <v>7.4065672581043109E-4</v>
      </c>
      <c r="AJ142" s="409">
        <v>6.8930997349275346E-4</v>
      </c>
      <c r="AK142" s="409">
        <v>2.0754689761407707E-3</v>
      </c>
      <c r="AL142" s="443">
        <v>7.6806210530743358E-4</v>
      </c>
      <c r="AM142" s="409">
        <v>1.0015921165372987E-2</v>
      </c>
      <c r="AN142" s="444">
        <v>6.3220935135445216E-4</v>
      </c>
    </row>
    <row r="143" spans="2:58" ht="13" customHeight="1">
      <c r="B143" s="439" t="s">
        <v>62</v>
      </c>
      <c r="C143" s="445" t="s">
        <v>538</v>
      </c>
      <c r="D143" s="409">
        <v>8.1163745138681544E-4</v>
      </c>
      <c r="E143" s="409">
        <v>1.299835696041696E-4</v>
      </c>
      <c r="F143" s="409">
        <v>6.2537234932338024E-4</v>
      </c>
      <c r="G143" s="409">
        <v>3.2245433548149861E-4</v>
      </c>
      <c r="H143" s="409">
        <v>1.0592858685414741E-3</v>
      </c>
      <c r="I143" s="442">
        <v>2.1040858836250996E-3</v>
      </c>
      <c r="J143" s="409">
        <v>1.291997596287253E-2</v>
      </c>
      <c r="K143" s="409">
        <v>1.0308643799278312E-3</v>
      </c>
      <c r="L143" s="409">
        <v>1.0217161679878539</v>
      </c>
      <c r="M143" s="443">
        <v>3.0932539083842457E-3</v>
      </c>
      <c r="N143" s="409">
        <v>3.5710707244128843E-3</v>
      </c>
      <c r="O143" s="409">
        <v>2.0823279245108998E-3</v>
      </c>
      <c r="P143" s="409">
        <v>2.2340938584926424E-3</v>
      </c>
      <c r="Q143" s="409">
        <v>1.9335914378553305E-3</v>
      </c>
      <c r="R143" s="409">
        <v>2.974827307026568E-3</v>
      </c>
      <c r="S143" s="442">
        <v>1.5744791838004184E-2</v>
      </c>
      <c r="T143" s="409">
        <v>2.628699447954407E-3</v>
      </c>
      <c r="U143" s="409">
        <v>1.4352197924617489E-3</v>
      </c>
      <c r="V143" s="409">
        <v>2.8627697460834553E-3</v>
      </c>
      <c r="W143" s="443">
        <v>1.1299623157216313E-3</v>
      </c>
      <c r="X143" s="409">
        <v>1.6781527669204144E-2</v>
      </c>
      <c r="Y143" s="409">
        <v>5.4460099434903162E-4</v>
      </c>
      <c r="Z143" s="409">
        <v>2.8784882277428257E-3</v>
      </c>
      <c r="AA143" s="409">
        <v>4.0720172034047801E-4</v>
      </c>
      <c r="AB143" s="409">
        <v>1.8733521188858549E-4</v>
      </c>
      <c r="AC143" s="442">
        <v>1.2302057547878729E-4</v>
      </c>
      <c r="AD143" s="409">
        <v>2.7368452946321378E-4</v>
      </c>
      <c r="AE143" s="409">
        <v>3.3475948505562279E-4</v>
      </c>
      <c r="AF143" s="409">
        <v>1.8590134542318345E-4</v>
      </c>
      <c r="AG143" s="443">
        <v>2.9661363254320227E-4</v>
      </c>
      <c r="AH143" s="409">
        <v>7.5170753488584927E-4</v>
      </c>
      <c r="AI143" s="409">
        <v>3.9448700966701177E-4</v>
      </c>
      <c r="AJ143" s="409">
        <v>9.817540157540932E-5</v>
      </c>
      <c r="AK143" s="409">
        <v>4.2236454674297744E-4</v>
      </c>
      <c r="AL143" s="443">
        <v>4.3342453242230759E-4</v>
      </c>
      <c r="AM143" s="409">
        <v>1.9688559395534583E-3</v>
      </c>
      <c r="AN143" s="444">
        <v>1.0561904893710108E-3</v>
      </c>
    </row>
    <row r="144" spans="2:58" ht="13" customHeight="1">
      <c r="B144" s="452" t="s">
        <v>63</v>
      </c>
      <c r="C144" s="453" t="s">
        <v>13</v>
      </c>
      <c r="D144" s="411">
        <v>4.7930127001427079E-5</v>
      </c>
      <c r="E144" s="411">
        <v>3.2445228148676725E-4</v>
      </c>
      <c r="F144" s="411">
        <v>5.9615927391217969E-5</v>
      </c>
      <c r="G144" s="411">
        <v>6.761105242304457E-5</v>
      </c>
      <c r="H144" s="411">
        <v>3.1831246299980475E-3</v>
      </c>
      <c r="I144" s="455">
        <v>5.8427131046642438E-5</v>
      </c>
      <c r="J144" s="411">
        <v>8.3196779437392823E-5</v>
      </c>
      <c r="K144" s="411">
        <v>2.5113480412121235E-4</v>
      </c>
      <c r="L144" s="411">
        <v>1.552331091570001E-3</v>
      </c>
      <c r="M144" s="456">
        <v>1.054342270858214</v>
      </c>
      <c r="N144" s="411">
        <v>2.3923010335841823E-4</v>
      </c>
      <c r="O144" s="411">
        <v>3.1535568763864118E-2</v>
      </c>
      <c r="P144" s="411">
        <v>1.6898420394193026E-2</v>
      </c>
      <c r="Q144" s="411">
        <v>1.2146679605629729E-2</v>
      </c>
      <c r="R144" s="411">
        <v>3.7693370266833138E-3</v>
      </c>
      <c r="S144" s="455">
        <v>1.1677913507635578E-3</v>
      </c>
      <c r="T144" s="411">
        <v>7.3724016438054124E-3</v>
      </c>
      <c r="U144" s="411">
        <v>9.2886687242629091E-4</v>
      </c>
      <c r="V144" s="411">
        <v>7.3050983614235112E-3</v>
      </c>
      <c r="W144" s="456">
        <v>4.8404499993680945E-4</v>
      </c>
      <c r="X144" s="411">
        <v>3.2412541395910209E-3</v>
      </c>
      <c r="Y144" s="411">
        <v>1.0625779050956002E-4</v>
      </c>
      <c r="Z144" s="411">
        <v>2.2007973513316946E-4</v>
      </c>
      <c r="AA144" s="411">
        <v>4.844958761579778E-5</v>
      </c>
      <c r="AB144" s="411">
        <v>3.6773955982095848E-5</v>
      </c>
      <c r="AC144" s="455">
        <v>3.1187570539804669E-5</v>
      </c>
      <c r="AD144" s="411">
        <v>5.0104042750389512E-5</v>
      </c>
      <c r="AE144" s="411">
        <v>1.7344101214779805E-4</v>
      </c>
      <c r="AF144" s="411">
        <v>4.4198532042471744E-5</v>
      </c>
      <c r="AG144" s="456">
        <v>6.1937525668754741E-5</v>
      </c>
      <c r="AH144" s="411">
        <v>4.8674869368346811E-5</v>
      </c>
      <c r="AI144" s="411">
        <v>3.4595792621306469E-5</v>
      </c>
      <c r="AJ144" s="411">
        <v>1.7443856252054346E-5</v>
      </c>
      <c r="AK144" s="411">
        <v>1.0647122186976468E-4</v>
      </c>
      <c r="AL144" s="456">
        <v>3.6685810967426837E-5</v>
      </c>
      <c r="AM144" s="411">
        <v>3.5599451228942073E-4</v>
      </c>
      <c r="AN144" s="457">
        <v>3.8543628114728011E-4</v>
      </c>
    </row>
    <row r="145" spans="2:40" ht="13" customHeight="1">
      <c r="B145" s="439" t="s">
        <v>64</v>
      </c>
      <c r="C145" s="445" t="s">
        <v>15</v>
      </c>
      <c r="D145" s="409">
        <v>2.5526120651486949E-5</v>
      </c>
      <c r="E145" s="409">
        <v>1.8248112308731667E-4</v>
      </c>
      <c r="F145" s="409">
        <v>2.2395040987199458E-4</v>
      </c>
      <c r="G145" s="409">
        <v>2.4144730517557366E-5</v>
      </c>
      <c r="H145" s="409">
        <v>9.3247250077151903E-4</v>
      </c>
      <c r="I145" s="442">
        <v>2.9581219208470389E-4</v>
      </c>
      <c r="J145" s="409">
        <v>6.4839682583397825E-5</v>
      </c>
      <c r="K145" s="409">
        <v>4.9426759621345583E-4</v>
      </c>
      <c r="L145" s="409">
        <v>2.3108645564261549E-3</v>
      </c>
      <c r="M145" s="443">
        <v>1.4356537978464723E-3</v>
      </c>
      <c r="N145" s="409">
        <v>1.0684084997493377</v>
      </c>
      <c r="O145" s="409">
        <v>1.141774556988984E-2</v>
      </c>
      <c r="P145" s="409">
        <v>5.3043677382352073E-3</v>
      </c>
      <c r="Q145" s="409">
        <v>4.4350094093036042E-3</v>
      </c>
      <c r="R145" s="409">
        <v>5.8530104251977612E-3</v>
      </c>
      <c r="S145" s="442">
        <v>1.0117968350973585E-2</v>
      </c>
      <c r="T145" s="409">
        <v>1.0254754723110986E-2</v>
      </c>
      <c r="U145" s="409">
        <v>2.7263666637949257E-3</v>
      </c>
      <c r="V145" s="409">
        <v>3.9060512700063803E-3</v>
      </c>
      <c r="W145" s="443">
        <v>1.4442377388086802E-3</v>
      </c>
      <c r="X145" s="409">
        <v>1.5110338844693426E-3</v>
      </c>
      <c r="Y145" s="409">
        <v>2.0646544602682831E-4</v>
      </c>
      <c r="Z145" s="409">
        <v>1.4842294000699303E-4</v>
      </c>
      <c r="AA145" s="409">
        <v>3.7366787553246421E-5</v>
      </c>
      <c r="AB145" s="409">
        <v>2.6643935160585554E-5</v>
      </c>
      <c r="AC145" s="442">
        <v>2.614766417725857E-5</v>
      </c>
      <c r="AD145" s="409">
        <v>2.5019552007850598E-5</v>
      </c>
      <c r="AE145" s="409">
        <v>4.4925472292471653E-5</v>
      </c>
      <c r="AF145" s="409">
        <v>4.1732157102067174E-5</v>
      </c>
      <c r="AG145" s="443">
        <v>6.6222041041450854E-5</v>
      </c>
      <c r="AH145" s="409">
        <v>6.3553216216048571E-5</v>
      </c>
      <c r="AI145" s="409">
        <v>2.9180819456263961E-4</v>
      </c>
      <c r="AJ145" s="409">
        <v>2.9775807848807413E-5</v>
      </c>
      <c r="AK145" s="409">
        <v>1.4396384141807247E-4</v>
      </c>
      <c r="AL145" s="443">
        <v>6.7191810155969276E-5</v>
      </c>
      <c r="AM145" s="409">
        <v>3.8256896090754376E-4</v>
      </c>
      <c r="AN145" s="444">
        <v>3.6291512937092955E-4</v>
      </c>
    </row>
    <row r="146" spans="2:40" ht="13" customHeight="1">
      <c r="B146" s="439" t="s">
        <v>65</v>
      </c>
      <c r="C146" s="445" t="s">
        <v>17</v>
      </c>
      <c r="D146" s="409">
        <v>3.194080039963102E-4</v>
      </c>
      <c r="E146" s="409">
        <v>4.9679206047645557E-4</v>
      </c>
      <c r="F146" s="409">
        <v>1.0975161846468998E-3</v>
      </c>
      <c r="G146" s="409">
        <v>1.0821223168371889E-4</v>
      </c>
      <c r="H146" s="409">
        <v>2.0686967589227732E-3</v>
      </c>
      <c r="I146" s="442">
        <v>9.6318620406107998E-4</v>
      </c>
      <c r="J146" s="409">
        <v>1.7403815467332068E-4</v>
      </c>
      <c r="K146" s="409">
        <v>3.9119093332643694E-4</v>
      </c>
      <c r="L146" s="409">
        <v>1.0905840610722474E-3</v>
      </c>
      <c r="M146" s="443">
        <v>9.5687438859942393E-4</v>
      </c>
      <c r="N146" s="409">
        <v>3.4795092056000558E-4</v>
      </c>
      <c r="O146" s="409">
        <v>1.0064988776750268</v>
      </c>
      <c r="P146" s="409">
        <v>2.655515454778868E-3</v>
      </c>
      <c r="Q146" s="409">
        <v>3.3074156935659687E-3</v>
      </c>
      <c r="R146" s="409">
        <v>3.5750806533542991E-3</v>
      </c>
      <c r="S146" s="442">
        <v>2.3195813077228891E-3</v>
      </c>
      <c r="T146" s="409">
        <v>2.7544950120909095E-3</v>
      </c>
      <c r="U146" s="409">
        <v>4.1987333648011976E-3</v>
      </c>
      <c r="V146" s="409">
        <v>7.6623025366179254E-4</v>
      </c>
      <c r="W146" s="443">
        <v>8.5729964206845196E-4</v>
      </c>
      <c r="X146" s="409">
        <v>7.3037365370733805E-3</v>
      </c>
      <c r="Y146" s="409">
        <v>3.0486691861960361E-4</v>
      </c>
      <c r="Z146" s="409">
        <v>4.6301593192948659E-4</v>
      </c>
      <c r="AA146" s="409">
        <v>1.0712496719222154E-4</v>
      </c>
      <c r="AB146" s="409">
        <v>2.181440144148553E-4</v>
      </c>
      <c r="AC146" s="442">
        <v>6.5697227593227459E-5</v>
      </c>
      <c r="AD146" s="409">
        <v>1.3544895610670505E-4</v>
      </c>
      <c r="AE146" s="409">
        <v>3.2978612028808054E-4</v>
      </c>
      <c r="AF146" s="409">
        <v>1.2993668580754648E-4</v>
      </c>
      <c r="AG146" s="443">
        <v>3.530457837395609E-4</v>
      </c>
      <c r="AH146" s="409">
        <v>1.1172160595015679E-4</v>
      </c>
      <c r="AI146" s="409">
        <v>1.0282769280059682E-4</v>
      </c>
      <c r="AJ146" s="409">
        <v>9.4718612575997235E-5</v>
      </c>
      <c r="AK146" s="409">
        <v>1.7510806214567835E-4</v>
      </c>
      <c r="AL146" s="443">
        <v>2.1691220740134405E-4</v>
      </c>
      <c r="AM146" s="409">
        <v>3.3139658698949799E-4</v>
      </c>
      <c r="AN146" s="444">
        <v>3.699236349325232E-4</v>
      </c>
    </row>
    <row r="147" spans="2:40" ht="13" customHeight="1">
      <c r="B147" s="439" t="s">
        <v>66</v>
      </c>
      <c r="C147" s="445" t="s">
        <v>539</v>
      </c>
      <c r="D147" s="409">
        <v>4.4668493458290553E-5</v>
      </c>
      <c r="E147" s="409">
        <v>3.4900114235974589E-4</v>
      </c>
      <c r="F147" s="409">
        <v>4.6259220646649184E-5</v>
      </c>
      <c r="G147" s="409">
        <v>3.6859272734192097E-5</v>
      </c>
      <c r="H147" s="409">
        <v>7.480316960275218E-5</v>
      </c>
      <c r="I147" s="442">
        <v>4.4783199323493503E-5</v>
      </c>
      <c r="J147" s="409">
        <v>7.3510632826646411E-5</v>
      </c>
      <c r="K147" s="409">
        <v>9.2851444977790586E-5</v>
      </c>
      <c r="L147" s="409">
        <v>3.2722556778231552E-4</v>
      </c>
      <c r="M147" s="443">
        <v>2.1781088390622673E-4</v>
      </c>
      <c r="N147" s="409">
        <v>2.8267486624530506E-5</v>
      </c>
      <c r="O147" s="409">
        <v>1.3418344062607695E-4</v>
      </c>
      <c r="P147" s="409">
        <v>1.0238239640548337</v>
      </c>
      <c r="Q147" s="409">
        <v>5.7856920793656038E-3</v>
      </c>
      <c r="R147" s="409">
        <v>2.095256434678516E-3</v>
      </c>
      <c r="S147" s="442">
        <v>3.1824421961448792E-4</v>
      </c>
      <c r="T147" s="409">
        <v>4.2301086082206134E-3</v>
      </c>
      <c r="U147" s="409">
        <v>2.3094958439302791E-4</v>
      </c>
      <c r="V147" s="409">
        <v>9.8880243555779122E-4</v>
      </c>
      <c r="W147" s="443">
        <v>1.2446745239211085E-4</v>
      </c>
      <c r="X147" s="409">
        <v>8.5852003555329901E-4</v>
      </c>
      <c r="Y147" s="409">
        <v>1.6611000242672453E-4</v>
      </c>
      <c r="Z147" s="409">
        <v>2.0255314281090002E-3</v>
      </c>
      <c r="AA147" s="409">
        <v>1.0974308938767299E-4</v>
      </c>
      <c r="AB147" s="409">
        <v>7.5610315837095263E-5</v>
      </c>
      <c r="AC147" s="442">
        <v>9.4099296271828395E-5</v>
      </c>
      <c r="AD147" s="409">
        <v>2.9203710527473431E-5</v>
      </c>
      <c r="AE147" s="409">
        <v>1.5742482583973498E-4</v>
      </c>
      <c r="AF147" s="409">
        <v>1.3095212478721191E-4</v>
      </c>
      <c r="AG147" s="443">
        <v>1.2088528663721656E-4</v>
      </c>
      <c r="AH147" s="409">
        <v>1.0490453709774631E-4</v>
      </c>
      <c r="AI147" s="409">
        <v>5.8524859302405894E-5</v>
      </c>
      <c r="AJ147" s="409">
        <v>2.8115960491783572E-5</v>
      </c>
      <c r="AK147" s="409">
        <v>1.465144556926974E-3</v>
      </c>
      <c r="AL147" s="443">
        <v>5.5714099232653841E-5</v>
      </c>
      <c r="AM147" s="409">
        <v>3.8358600245466749E-5</v>
      </c>
      <c r="AN147" s="444">
        <v>5.4393297541070638E-5</v>
      </c>
    </row>
    <row r="148" spans="2:40" ht="13" customHeight="1">
      <c r="B148" s="439" t="s">
        <v>67</v>
      </c>
      <c r="C148" s="445" t="s">
        <v>540</v>
      </c>
      <c r="D148" s="409">
        <v>2.7055595849387237E-5</v>
      </c>
      <c r="E148" s="409">
        <v>6.2824964283902978E-5</v>
      </c>
      <c r="F148" s="409">
        <v>2.8455016657867906E-5</v>
      </c>
      <c r="G148" s="409">
        <v>2.0751052957110636E-5</v>
      </c>
      <c r="H148" s="409">
        <v>3.7913763918312174E-5</v>
      </c>
      <c r="I148" s="442">
        <v>2.6371248451588518E-5</v>
      </c>
      <c r="J148" s="409">
        <v>3.8335305001129189E-5</v>
      </c>
      <c r="K148" s="409">
        <v>1.8510853805261141E-4</v>
      </c>
      <c r="L148" s="409">
        <v>1.0257214339570084E-4</v>
      </c>
      <c r="M148" s="443">
        <v>1.0924357354822767E-4</v>
      </c>
      <c r="N148" s="409">
        <v>2.5578533464886856E-5</v>
      </c>
      <c r="O148" s="409">
        <v>4.7794053424534392E-5</v>
      </c>
      <c r="P148" s="409">
        <v>3.8923502329370424E-4</v>
      </c>
      <c r="Q148" s="409">
        <v>1.01065144154598</v>
      </c>
      <c r="R148" s="409">
        <v>1.4437042518676872E-4</v>
      </c>
      <c r="S148" s="442">
        <v>1.8084863908297553E-4</v>
      </c>
      <c r="T148" s="409">
        <v>1.3033165694935675E-4</v>
      </c>
      <c r="U148" s="409">
        <v>8.3984437249474679E-5</v>
      </c>
      <c r="V148" s="409">
        <v>6.7623898431542147E-5</v>
      </c>
      <c r="W148" s="443">
        <v>4.8565317341009102E-5</v>
      </c>
      <c r="X148" s="409">
        <v>6.3910233856001881E-5</v>
      </c>
      <c r="Y148" s="409">
        <v>9.6823468452931453E-5</v>
      </c>
      <c r="Z148" s="409">
        <v>1.2903537419928766E-4</v>
      </c>
      <c r="AA148" s="409">
        <v>5.7627968866542586E-5</v>
      </c>
      <c r="AB148" s="409">
        <v>4.4661503496132873E-5</v>
      </c>
      <c r="AC148" s="442">
        <v>6.0068300164307982E-5</v>
      </c>
      <c r="AD148" s="409">
        <v>1.202579456914516E-5</v>
      </c>
      <c r="AE148" s="409">
        <v>8.7256057313834579E-5</v>
      </c>
      <c r="AF148" s="409">
        <v>8.0368875439196897E-5</v>
      </c>
      <c r="AG148" s="443">
        <v>5.1819836090949173E-5</v>
      </c>
      <c r="AH148" s="409">
        <v>5.7296949697196028E-5</v>
      </c>
      <c r="AI148" s="409">
        <v>2.9509506534587537E-5</v>
      </c>
      <c r="AJ148" s="409">
        <v>1.735353993610895E-5</v>
      </c>
      <c r="AK148" s="409">
        <v>1.0009918140713606E-3</v>
      </c>
      <c r="AL148" s="443">
        <v>2.5773629363965984E-5</v>
      </c>
      <c r="AM148" s="409">
        <v>1.7460274105506432E-5</v>
      </c>
      <c r="AN148" s="444">
        <v>2.5340812773262004E-5</v>
      </c>
    </row>
    <row r="149" spans="2:40" ht="13" customHeight="1">
      <c r="B149" s="439" t="s">
        <v>68</v>
      </c>
      <c r="C149" s="445" t="s">
        <v>541</v>
      </c>
      <c r="D149" s="409">
        <v>3.1491151075902264E-5</v>
      </c>
      <c r="E149" s="409">
        <v>4.4329319665884178E-5</v>
      </c>
      <c r="F149" s="409">
        <v>3.1188162073511459E-5</v>
      </c>
      <c r="G149" s="409">
        <v>2.6345240036848284E-5</v>
      </c>
      <c r="H149" s="409">
        <v>3.3363621306673995E-5</v>
      </c>
      <c r="I149" s="442">
        <v>2.7647027298520396E-5</v>
      </c>
      <c r="J149" s="409">
        <v>3.975534733415602E-5</v>
      </c>
      <c r="K149" s="409">
        <v>2.8232532162964889E-5</v>
      </c>
      <c r="L149" s="409">
        <v>4.2111419640813415E-5</v>
      </c>
      <c r="M149" s="443">
        <v>2.3654582112082384E-5</v>
      </c>
      <c r="N149" s="409">
        <v>1.6939837813196229E-5</v>
      </c>
      <c r="O149" s="409">
        <v>2.8493988146828488E-5</v>
      </c>
      <c r="P149" s="409">
        <v>6.030996971493716E-4</v>
      </c>
      <c r="Q149" s="409">
        <v>8.0623455111685568E-4</v>
      </c>
      <c r="R149" s="409">
        <v>1.0095813155065483</v>
      </c>
      <c r="S149" s="442">
        <v>5.5443344298335492E-5</v>
      </c>
      <c r="T149" s="409">
        <v>6.2467003603161291E-5</v>
      </c>
      <c r="U149" s="409">
        <v>3.0717367378780208E-4</v>
      </c>
      <c r="V149" s="409">
        <v>5.5129170667450387E-5</v>
      </c>
      <c r="W149" s="443">
        <v>5.8234147314214076E-5</v>
      </c>
      <c r="X149" s="409">
        <v>8.9765561648709913E-5</v>
      </c>
      <c r="Y149" s="409">
        <v>9.1400989797103395E-5</v>
      </c>
      <c r="Z149" s="409">
        <v>1.3249530319109896E-4</v>
      </c>
      <c r="AA149" s="409">
        <v>7.5187875680654396E-5</v>
      </c>
      <c r="AB149" s="409">
        <v>1.3165799707226064E-4</v>
      </c>
      <c r="AC149" s="442">
        <v>7.0772578338458496E-5</v>
      </c>
      <c r="AD149" s="409">
        <v>1.3266205521312728E-5</v>
      </c>
      <c r="AE149" s="409">
        <v>9.4071459337946654E-5</v>
      </c>
      <c r="AF149" s="409">
        <v>9.240311856342804E-5</v>
      </c>
      <c r="AG149" s="443">
        <v>5.0815841099863626E-4</v>
      </c>
      <c r="AH149" s="409">
        <v>7.3074474002431163E-5</v>
      </c>
      <c r="AI149" s="409">
        <v>1.8821614114901085E-3</v>
      </c>
      <c r="AJ149" s="409">
        <v>2.3742195841894707E-5</v>
      </c>
      <c r="AK149" s="409">
        <v>9.2748497450654958E-4</v>
      </c>
      <c r="AL149" s="443">
        <v>8.3927833733078613E-5</v>
      </c>
      <c r="AM149" s="409">
        <v>3.943555294369145E-3</v>
      </c>
      <c r="AN149" s="444">
        <v>6.6988671690407413E-5</v>
      </c>
    </row>
    <row r="150" spans="2:40" ht="13" customHeight="1">
      <c r="B150" s="446" t="s">
        <v>69</v>
      </c>
      <c r="C150" s="447" t="s">
        <v>243</v>
      </c>
      <c r="D150" s="410">
        <v>6.4195945733174571E-5</v>
      </c>
      <c r="E150" s="410">
        <v>9.7244854187922278E-5</v>
      </c>
      <c r="F150" s="410">
        <v>6.9166404422761754E-5</v>
      </c>
      <c r="G150" s="410">
        <v>5.3914254122287584E-5</v>
      </c>
      <c r="H150" s="410">
        <v>7.228582600993801E-5</v>
      </c>
      <c r="I150" s="449">
        <v>6.2594390778958594E-5</v>
      </c>
      <c r="J150" s="410">
        <v>8.9272818659586527E-5</v>
      </c>
      <c r="K150" s="410">
        <v>6.4524766547145089E-5</v>
      </c>
      <c r="L150" s="410">
        <v>9.592187136418841E-5</v>
      </c>
      <c r="M150" s="450">
        <v>5.4495016604324441E-5</v>
      </c>
      <c r="N150" s="410">
        <v>7.7431295186529609E-5</v>
      </c>
      <c r="O150" s="410">
        <v>2.1767176811242922E-4</v>
      </c>
      <c r="P150" s="410">
        <v>2.3105546843184589E-3</v>
      </c>
      <c r="Q150" s="410">
        <v>1.7643766869927509E-3</v>
      </c>
      <c r="R150" s="410">
        <v>1.4768055008779351E-2</v>
      </c>
      <c r="S150" s="449">
        <v>1.0377157557260137</v>
      </c>
      <c r="T150" s="410">
        <v>2.2890564360533817E-2</v>
      </c>
      <c r="U150" s="410">
        <v>3.8484410729567292E-2</v>
      </c>
      <c r="V150" s="410">
        <v>1.2577824658220969E-3</v>
      </c>
      <c r="W150" s="450">
        <v>1.3808353599146948E-3</v>
      </c>
      <c r="X150" s="410">
        <v>1.9161334921993849E-4</v>
      </c>
      <c r="Y150" s="410">
        <v>2.2492361727658645E-4</v>
      </c>
      <c r="Z150" s="410">
        <v>2.6276979404513188E-4</v>
      </c>
      <c r="AA150" s="410">
        <v>1.4945064218967457E-4</v>
      </c>
      <c r="AB150" s="410">
        <v>1.1715323774340718E-4</v>
      </c>
      <c r="AC150" s="449">
        <v>1.6033138810100971E-4</v>
      </c>
      <c r="AD150" s="410">
        <v>3.0193527414073881E-5</v>
      </c>
      <c r="AE150" s="410">
        <v>2.047239319424327E-4</v>
      </c>
      <c r="AF150" s="410">
        <v>2.4207574898172675E-4</v>
      </c>
      <c r="AG150" s="450">
        <v>2.9974926070257658E-4</v>
      </c>
      <c r="AH150" s="410">
        <v>3.3466519555644435E-4</v>
      </c>
      <c r="AI150" s="410">
        <v>1.0605523493194021E-4</v>
      </c>
      <c r="AJ150" s="410">
        <v>5.2356656216119344E-5</v>
      </c>
      <c r="AK150" s="410">
        <v>2.2905596410260987E-3</v>
      </c>
      <c r="AL150" s="450">
        <v>6.9298065961274718E-5</v>
      </c>
      <c r="AM150" s="410">
        <v>3.978704969701775E-3</v>
      </c>
      <c r="AN150" s="451">
        <v>7.7460532711358078E-5</v>
      </c>
    </row>
    <row r="151" spans="2:40" ht="13" customHeight="1">
      <c r="B151" s="439" t="s">
        <v>70</v>
      </c>
      <c r="C151" s="445" t="s">
        <v>52</v>
      </c>
      <c r="D151" s="409">
        <v>8.9101490799940223E-6</v>
      </c>
      <c r="E151" s="409">
        <v>5.6563295217508487E-5</v>
      </c>
      <c r="F151" s="409">
        <v>8.4090071731223344E-6</v>
      </c>
      <c r="G151" s="409">
        <v>7.2994150930493688E-6</v>
      </c>
      <c r="H151" s="409">
        <v>1.3575954647802906E-5</v>
      </c>
      <c r="I151" s="442">
        <v>8.0494812300575513E-6</v>
      </c>
      <c r="J151" s="409">
        <v>1.4389143842206742E-5</v>
      </c>
      <c r="K151" s="409">
        <v>1.0195132867005148E-5</v>
      </c>
      <c r="L151" s="409">
        <v>1.3263021587114634E-5</v>
      </c>
      <c r="M151" s="443">
        <v>8.3245488531101437E-6</v>
      </c>
      <c r="N151" s="409">
        <v>6.5404491012627947E-6</v>
      </c>
      <c r="O151" s="409">
        <v>2.846263430210389E-5</v>
      </c>
      <c r="P151" s="409">
        <v>9.6153547862236994E-4</v>
      </c>
      <c r="Q151" s="409">
        <v>7.3644975161815457E-4</v>
      </c>
      <c r="R151" s="409">
        <v>7.0690766480516133E-4</v>
      </c>
      <c r="S151" s="442">
        <v>2.9915206583108246E-4</v>
      </c>
      <c r="T151" s="409">
        <v>1.0032759626133001</v>
      </c>
      <c r="U151" s="409">
        <v>4.2573113277370001E-4</v>
      </c>
      <c r="V151" s="409">
        <v>1.533107349224485E-3</v>
      </c>
      <c r="W151" s="443">
        <v>4.943216364065035E-5</v>
      </c>
      <c r="X151" s="409">
        <v>2.6729070037056433E-4</v>
      </c>
      <c r="Y151" s="409">
        <v>3.3709134939693851E-5</v>
      </c>
      <c r="Z151" s="409">
        <v>5.3957214939308924E-5</v>
      </c>
      <c r="AA151" s="409">
        <v>1.799968495909383E-5</v>
      </c>
      <c r="AB151" s="409">
        <v>1.8769331953795167E-5</v>
      </c>
      <c r="AC151" s="442">
        <v>1.8092650989670978E-5</v>
      </c>
      <c r="AD151" s="409">
        <v>7.2779415630828842E-6</v>
      </c>
      <c r="AE151" s="409">
        <v>3.1481969053453433E-5</v>
      </c>
      <c r="AF151" s="409">
        <v>2.633594917019716E-5</v>
      </c>
      <c r="AG151" s="443">
        <v>6.1402503359341383E-5</v>
      </c>
      <c r="AH151" s="409">
        <v>3.5958457413352546E-5</v>
      </c>
      <c r="AI151" s="409">
        <v>1.2542263084700439E-5</v>
      </c>
      <c r="AJ151" s="409">
        <v>5.3304592272715575E-6</v>
      </c>
      <c r="AK151" s="409">
        <v>2.7584042025816016E-4</v>
      </c>
      <c r="AL151" s="443">
        <v>1.2854351579971261E-5</v>
      </c>
      <c r="AM151" s="409">
        <v>1.0775080701921228E-5</v>
      </c>
      <c r="AN151" s="444">
        <v>2.1693183990537721E-5</v>
      </c>
    </row>
    <row r="152" spans="2:40" ht="13" customHeight="1">
      <c r="B152" s="439" t="s">
        <v>72</v>
      </c>
      <c r="C152" s="445" t="s">
        <v>929</v>
      </c>
      <c r="D152" s="409">
        <v>1.6176437093826584E-7</v>
      </c>
      <c r="E152" s="409">
        <v>2.443761004186462E-7</v>
      </c>
      <c r="F152" s="409">
        <v>1.7489902988871465E-7</v>
      </c>
      <c r="G152" s="409">
        <v>1.429573397891242E-7</v>
      </c>
      <c r="H152" s="409">
        <v>1.8410294813344672E-7</v>
      </c>
      <c r="I152" s="442">
        <v>2.5668061367217887E-7</v>
      </c>
      <c r="J152" s="409">
        <v>2.5474355907751379E-7</v>
      </c>
      <c r="K152" s="409">
        <v>1.9455873658667808E-7</v>
      </c>
      <c r="L152" s="409">
        <v>2.2387609165548722E-7</v>
      </c>
      <c r="M152" s="443">
        <v>1.5235268882186087E-7</v>
      </c>
      <c r="N152" s="409">
        <v>9.78925415284943E-8</v>
      </c>
      <c r="O152" s="409">
        <v>2.9681266085131976E-7</v>
      </c>
      <c r="P152" s="409">
        <v>1.0437916219663381E-5</v>
      </c>
      <c r="Q152" s="409">
        <v>7.1432599728979734E-7</v>
      </c>
      <c r="R152" s="409">
        <v>1.5906564099119684E-7</v>
      </c>
      <c r="S152" s="442">
        <v>2.6265649025317277E-7</v>
      </c>
      <c r="T152" s="409">
        <v>2.6896561402024099E-7</v>
      </c>
      <c r="U152" s="409">
        <v>1.000158704048568</v>
      </c>
      <c r="V152" s="409">
        <v>2.0299600444043451E-5</v>
      </c>
      <c r="W152" s="443">
        <v>3.0642973021887929E-7</v>
      </c>
      <c r="X152" s="409">
        <v>4.9452540454822361E-6</v>
      </c>
      <c r="Y152" s="409">
        <v>5.4517495331580403E-7</v>
      </c>
      <c r="Z152" s="409">
        <v>7.1538175331571898E-7</v>
      </c>
      <c r="AA152" s="409">
        <v>4.3593736251322349E-7</v>
      </c>
      <c r="AB152" s="409">
        <v>7.6309959841836775E-7</v>
      </c>
      <c r="AC152" s="442">
        <v>5.6918740772171468E-7</v>
      </c>
      <c r="AD152" s="409">
        <v>2.3895729874153622E-7</v>
      </c>
      <c r="AE152" s="409">
        <v>6.9006605654280357E-7</v>
      </c>
      <c r="AF152" s="409">
        <v>5.8500031945719917E-7</v>
      </c>
      <c r="AG152" s="443">
        <v>4.5225816140609865E-6</v>
      </c>
      <c r="AH152" s="409">
        <v>7.0635710097363933E-7</v>
      </c>
      <c r="AI152" s="409">
        <v>2.1793129742649529E-7</v>
      </c>
      <c r="AJ152" s="409">
        <v>1.6792590071764303E-7</v>
      </c>
      <c r="AK152" s="409">
        <v>4.2015386015380354E-6</v>
      </c>
      <c r="AL152" s="443">
        <v>3.0588297244209335E-7</v>
      </c>
      <c r="AM152" s="409">
        <v>1.4975929440059258E-7</v>
      </c>
      <c r="AN152" s="444">
        <v>5.7923779783476769E-7</v>
      </c>
    </row>
    <row r="153" spans="2:40" ht="13" customHeight="1">
      <c r="B153" s="439" t="s">
        <v>73</v>
      </c>
      <c r="C153" s="445" t="s">
        <v>53</v>
      </c>
      <c r="D153" s="409">
        <v>1.1039038508333384E-4</v>
      </c>
      <c r="E153" s="409">
        <v>1.5115132423013954E-4</v>
      </c>
      <c r="F153" s="409">
        <v>6.8274940201079864E-5</v>
      </c>
      <c r="G153" s="409">
        <v>5.1801329421206683E-5</v>
      </c>
      <c r="H153" s="409">
        <v>7.1825654601191053E-5</v>
      </c>
      <c r="I153" s="442">
        <v>5.6406782179731949E-5</v>
      </c>
      <c r="J153" s="409">
        <v>1.1213078890443792E-4</v>
      </c>
      <c r="K153" s="409">
        <v>5.9186913250749999E-5</v>
      </c>
      <c r="L153" s="409">
        <v>9.1208712680081858E-5</v>
      </c>
      <c r="M153" s="443">
        <v>6.0461733497285604E-5</v>
      </c>
      <c r="N153" s="409">
        <v>3.8435378702440494E-5</v>
      </c>
      <c r="O153" s="409">
        <v>5.6857031262624977E-5</v>
      </c>
      <c r="P153" s="409">
        <v>7.5541641976745392E-5</v>
      </c>
      <c r="Q153" s="409">
        <v>1.1076930924911046E-4</v>
      </c>
      <c r="R153" s="409">
        <v>5.6057479182081732E-5</v>
      </c>
      <c r="S153" s="442">
        <v>7.3504489352989682E-5</v>
      </c>
      <c r="T153" s="409">
        <v>7.0175461470124861E-5</v>
      </c>
      <c r="U153" s="409">
        <v>6.4276896675384353E-5</v>
      </c>
      <c r="V153" s="409">
        <v>1.0289971308128982</v>
      </c>
      <c r="W153" s="443">
        <v>1.2810150131967456E-4</v>
      </c>
      <c r="X153" s="409">
        <v>1.3110310802191485E-4</v>
      </c>
      <c r="Y153" s="409">
        <v>1.9866746123979384E-4</v>
      </c>
      <c r="Z153" s="409">
        <v>2.2104281348160425E-4</v>
      </c>
      <c r="AA153" s="409">
        <v>1.463393868528627E-4</v>
      </c>
      <c r="AB153" s="409">
        <v>1.0062450520552005E-4</v>
      </c>
      <c r="AC153" s="442">
        <v>1.2986356877667902E-4</v>
      </c>
      <c r="AD153" s="409">
        <v>2.5091923993802468E-5</v>
      </c>
      <c r="AE153" s="409">
        <v>6.2190348756687244E-4</v>
      </c>
      <c r="AF153" s="409">
        <v>1.6569521287811695E-4</v>
      </c>
      <c r="AG153" s="443">
        <v>5.1430535949909093E-4</v>
      </c>
      <c r="AH153" s="409">
        <v>1.2967274035374172E-4</v>
      </c>
      <c r="AI153" s="409">
        <v>6.4285209938341409E-5</v>
      </c>
      <c r="AJ153" s="409">
        <v>3.9332513372708455E-5</v>
      </c>
      <c r="AK153" s="409">
        <v>1.9810611496191548E-3</v>
      </c>
      <c r="AL153" s="443">
        <v>6.2467115366871448E-5</v>
      </c>
      <c r="AM153" s="409">
        <v>5.2495262039949551E-5</v>
      </c>
      <c r="AN153" s="444">
        <v>1.0220377179166223E-4</v>
      </c>
    </row>
    <row r="154" spans="2:40" ht="13" customHeight="1">
      <c r="B154" s="452" t="s">
        <v>74</v>
      </c>
      <c r="C154" s="453" t="s">
        <v>23</v>
      </c>
      <c r="D154" s="411">
        <v>6.5184418848640482E-4</v>
      </c>
      <c r="E154" s="411">
        <v>1.5101017163691726E-3</v>
      </c>
      <c r="F154" s="411">
        <v>2.0576898558717334E-3</v>
      </c>
      <c r="G154" s="411">
        <v>2.329194823577449E-3</v>
      </c>
      <c r="H154" s="411">
        <v>3.6369294018208449E-3</v>
      </c>
      <c r="I154" s="455">
        <v>1.0323171654266323E-3</v>
      </c>
      <c r="J154" s="411">
        <v>8.8684056829528232E-4</v>
      </c>
      <c r="K154" s="411">
        <v>1.8409200062998578E-3</v>
      </c>
      <c r="L154" s="411">
        <v>4.5340978255019645E-3</v>
      </c>
      <c r="M154" s="456">
        <v>3.3786787882515599E-3</v>
      </c>
      <c r="N154" s="411">
        <v>8.3115752555491165E-3</v>
      </c>
      <c r="O154" s="411">
        <v>8.4074881208504916E-4</v>
      </c>
      <c r="P154" s="411">
        <v>6.4675793877155634E-4</v>
      </c>
      <c r="Q154" s="411">
        <v>1.249059992424551E-3</v>
      </c>
      <c r="R154" s="411">
        <v>1.5711387986052188E-3</v>
      </c>
      <c r="S154" s="455">
        <v>1.3494665518849036E-3</v>
      </c>
      <c r="T154" s="411">
        <v>2.9782615127004752E-3</v>
      </c>
      <c r="U154" s="411">
        <v>9.8664679409306939E-4</v>
      </c>
      <c r="V154" s="411">
        <v>5.9061110936996176E-4</v>
      </c>
      <c r="W154" s="456">
        <v>1.0149610212450699</v>
      </c>
      <c r="X154" s="411">
        <v>1.4387659017732314E-3</v>
      </c>
      <c r="Y154" s="411">
        <v>1.9426988516569072E-3</v>
      </c>
      <c r="Z154" s="411">
        <v>1.9520780455691924E-3</v>
      </c>
      <c r="AA154" s="411">
        <v>2.8488374667419046E-3</v>
      </c>
      <c r="AB154" s="411">
        <v>2.0890384600297518E-3</v>
      </c>
      <c r="AC154" s="455">
        <v>4.5970599287909414E-3</v>
      </c>
      <c r="AD154" s="411">
        <v>3.1319166347672326E-4</v>
      </c>
      <c r="AE154" s="411">
        <v>1.0793254122823267E-3</v>
      </c>
      <c r="AF154" s="411">
        <v>4.3534614629508533E-3</v>
      </c>
      <c r="AG154" s="456">
        <v>2.5731739485484262E-3</v>
      </c>
      <c r="AH154" s="411">
        <v>6.8606048059327825E-3</v>
      </c>
      <c r="AI154" s="411">
        <v>1.4743936057016022E-3</v>
      </c>
      <c r="AJ154" s="411">
        <v>4.502932138837362E-3</v>
      </c>
      <c r="AK154" s="411">
        <v>1.7291451263486189E-3</v>
      </c>
      <c r="AL154" s="456">
        <v>1.7637983777330473E-3</v>
      </c>
      <c r="AM154" s="411">
        <v>4.1921446583921704E-2</v>
      </c>
      <c r="AN154" s="457">
        <v>7.6356948813813405E-4</v>
      </c>
    </row>
    <row r="155" spans="2:40" ht="13" customHeight="1">
      <c r="B155" s="439" t="s">
        <v>76</v>
      </c>
      <c r="C155" s="445" t="s">
        <v>25</v>
      </c>
      <c r="D155" s="409">
        <v>4.4249017914892623E-3</v>
      </c>
      <c r="E155" s="409">
        <v>4.5940567940408912E-3</v>
      </c>
      <c r="F155" s="409">
        <v>1.5747622791705031E-3</v>
      </c>
      <c r="G155" s="409">
        <v>5.1301935285764967E-3</v>
      </c>
      <c r="H155" s="409">
        <v>6.7878131446368036E-3</v>
      </c>
      <c r="I155" s="442">
        <v>2.7893787770404354E-3</v>
      </c>
      <c r="J155" s="409">
        <v>1.2622301633964878E-2</v>
      </c>
      <c r="K155" s="409">
        <v>5.8598147771513421E-3</v>
      </c>
      <c r="L155" s="409">
        <v>9.1544327160570128E-3</v>
      </c>
      <c r="M155" s="443">
        <v>7.6712634625801246E-3</v>
      </c>
      <c r="N155" s="409">
        <v>4.0453993782242096E-3</v>
      </c>
      <c r="O155" s="409">
        <v>8.0166863118837899E-3</v>
      </c>
      <c r="P155" s="409">
        <v>3.419692391022354E-3</v>
      </c>
      <c r="Q155" s="409">
        <v>3.5407188187997255E-3</v>
      </c>
      <c r="R155" s="409">
        <v>2.9867652236977614E-3</v>
      </c>
      <c r="S155" s="442">
        <v>6.237315327240818E-3</v>
      </c>
      <c r="T155" s="409">
        <v>3.7938106693749868E-3</v>
      </c>
      <c r="U155" s="409">
        <v>3.6135407131734137E-3</v>
      </c>
      <c r="V155" s="409">
        <v>1.4568296936547601E-3</v>
      </c>
      <c r="W155" s="443">
        <v>4.4822507962833059E-3</v>
      </c>
      <c r="X155" s="409">
        <v>1.0021663256594611</v>
      </c>
      <c r="Y155" s="409">
        <v>2.7110688252077308E-2</v>
      </c>
      <c r="Z155" s="409">
        <v>4.8824870254669299E-2</v>
      </c>
      <c r="AA155" s="409">
        <v>6.9059963300438978E-3</v>
      </c>
      <c r="AB155" s="409">
        <v>5.0740573756677008E-3</v>
      </c>
      <c r="AC155" s="442">
        <v>4.3623040740741453E-3</v>
      </c>
      <c r="AD155" s="409">
        <v>1.4422012294511182E-2</v>
      </c>
      <c r="AE155" s="409">
        <v>1.3027740792081476E-2</v>
      </c>
      <c r="AF155" s="409">
        <v>7.3717067335654302E-3</v>
      </c>
      <c r="AG155" s="443">
        <v>1.0010643662847873E-2</v>
      </c>
      <c r="AH155" s="409">
        <v>8.0528227773140042E-3</v>
      </c>
      <c r="AI155" s="409">
        <v>4.1058072653516525E-3</v>
      </c>
      <c r="AJ155" s="409">
        <v>1.143166892482194E-3</v>
      </c>
      <c r="AK155" s="409">
        <v>2.0573856701503568E-3</v>
      </c>
      <c r="AL155" s="443">
        <v>5.3377238139796024E-3</v>
      </c>
      <c r="AM155" s="409">
        <v>2.0899410296537743E-3</v>
      </c>
      <c r="AN155" s="444">
        <v>1.4971029922348927E-2</v>
      </c>
    </row>
    <row r="156" spans="2:40" ht="13" customHeight="1">
      <c r="B156" s="439" t="s">
        <v>77</v>
      </c>
      <c r="C156" s="445" t="s">
        <v>542</v>
      </c>
      <c r="D156" s="409">
        <v>5.8586022755765842E-3</v>
      </c>
      <c r="E156" s="409">
        <v>4.2133362893836644E-3</v>
      </c>
      <c r="F156" s="409">
        <v>7.4203993878012211E-3</v>
      </c>
      <c r="G156" s="409">
        <v>1.2750677868233922E-2</v>
      </c>
      <c r="H156" s="409">
        <v>1.1191485585142727E-2</v>
      </c>
      <c r="I156" s="442">
        <v>4.1629205737554152E-3</v>
      </c>
      <c r="J156" s="409">
        <v>1.3203339791980337E-2</v>
      </c>
      <c r="K156" s="409">
        <v>1.3235006288030218E-2</v>
      </c>
      <c r="L156" s="409">
        <v>2.1621537664683069E-2</v>
      </c>
      <c r="M156" s="443">
        <v>1.8094733644836093E-2</v>
      </c>
      <c r="N156" s="409">
        <v>1.3693425065679162E-2</v>
      </c>
      <c r="O156" s="409">
        <v>8.8815525067468173E-3</v>
      </c>
      <c r="P156" s="409">
        <v>7.7268236657140107E-3</v>
      </c>
      <c r="Q156" s="409">
        <v>7.4895220992149195E-3</v>
      </c>
      <c r="R156" s="409">
        <v>4.0003218715018544E-3</v>
      </c>
      <c r="S156" s="442">
        <v>1.409038384033522E-2</v>
      </c>
      <c r="T156" s="409">
        <v>5.3924840550672861E-3</v>
      </c>
      <c r="U156" s="409">
        <v>4.7992984254399511E-3</v>
      </c>
      <c r="V156" s="409">
        <v>5.3593752928778092E-3</v>
      </c>
      <c r="W156" s="443">
        <v>1.3904868784612999E-2</v>
      </c>
      <c r="X156" s="409">
        <v>2.9854540220326121E-3</v>
      </c>
      <c r="Y156" s="409">
        <v>1.0552764117775102</v>
      </c>
      <c r="Z156" s="409">
        <v>3.0098194478166796E-2</v>
      </c>
      <c r="AA156" s="409">
        <v>4.2700376072823357E-2</v>
      </c>
      <c r="AB156" s="409">
        <v>1.3660256513388031E-2</v>
      </c>
      <c r="AC156" s="442">
        <v>3.092085759312674E-3</v>
      </c>
      <c r="AD156" s="409">
        <v>1.2663092901400465E-3</v>
      </c>
      <c r="AE156" s="409">
        <v>7.3125333792519653E-3</v>
      </c>
      <c r="AF156" s="409">
        <v>5.3832061378142147E-3</v>
      </c>
      <c r="AG156" s="443">
        <v>7.0202093547065284E-3</v>
      </c>
      <c r="AH156" s="409">
        <v>6.9229845217279179E-3</v>
      </c>
      <c r="AI156" s="409">
        <v>6.7861262305175304E-3</v>
      </c>
      <c r="AJ156" s="409">
        <v>1.0775653568833822E-3</v>
      </c>
      <c r="AK156" s="409">
        <v>2.5328298395065406E-3</v>
      </c>
      <c r="AL156" s="443">
        <v>1.3364651640098852E-2</v>
      </c>
      <c r="AM156" s="409">
        <v>3.7191289051005257E-3</v>
      </c>
      <c r="AN156" s="444">
        <v>8.4709772038253431E-3</v>
      </c>
    </row>
    <row r="157" spans="2:40" ht="13" customHeight="1">
      <c r="B157" s="439" t="s">
        <v>79</v>
      </c>
      <c r="C157" s="445" t="s">
        <v>281</v>
      </c>
      <c r="D157" s="409">
        <v>7.7298472737188787E-4</v>
      </c>
      <c r="E157" s="409">
        <v>3.0557815612730246E-3</v>
      </c>
      <c r="F157" s="409">
        <v>2.1767577396158556E-3</v>
      </c>
      <c r="G157" s="409">
        <v>1.5223038269063711E-3</v>
      </c>
      <c r="H157" s="409">
        <v>2.6024431620001801E-3</v>
      </c>
      <c r="I157" s="442">
        <v>2.2171953053831675E-3</v>
      </c>
      <c r="J157" s="409">
        <v>1.7830549285827192E-3</v>
      </c>
      <c r="K157" s="409">
        <v>9.7468514759725157E-4</v>
      </c>
      <c r="L157" s="409">
        <v>1.4253107986442551E-3</v>
      </c>
      <c r="M157" s="443">
        <v>1.6870049283854512E-3</v>
      </c>
      <c r="N157" s="409">
        <v>6.8509300805030555E-4</v>
      </c>
      <c r="O157" s="409">
        <v>9.1248083813281545E-4</v>
      </c>
      <c r="P157" s="409">
        <v>7.3704283830370134E-4</v>
      </c>
      <c r="Q157" s="409">
        <v>8.7258580659193403E-4</v>
      </c>
      <c r="R157" s="409">
        <v>6.7140249584583247E-4</v>
      </c>
      <c r="S157" s="442">
        <v>2.4550377154212021E-3</v>
      </c>
      <c r="T157" s="409">
        <v>8.2196369172100577E-4</v>
      </c>
      <c r="U157" s="409">
        <v>7.2168077191524628E-4</v>
      </c>
      <c r="V157" s="409">
        <v>5.4658004809964901E-4</v>
      </c>
      <c r="W157" s="443">
        <v>1.4537772999367133E-3</v>
      </c>
      <c r="X157" s="409">
        <v>1.4216436954441085E-3</v>
      </c>
      <c r="Y157" s="409">
        <v>1.6929691801311178E-3</v>
      </c>
      <c r="Z157" s="409">
        <v>1.0670236238245137</v>
      </c>
      <c r="AA157" s="409">
        <v>1.1946604436531826E-2</v>
      </c>
      <c r="AB157" s="409">
        <v>3.46959912541544E-3</v>
      </c>
      <c r="AC157" s="442">
        <v>1.5660280218327493E-3</v>
      </c>
      <c r="AD157" s="409">
        <v>3.75001927528654E-4</v>
      </c>
      <c r="AE157" s="409">
        <v>5.6393265005514588E-3</v>
      </c>
      <c r="AF157" s="409">
        <v>4.7296765512651797E-3</v>
      </c>
      <c r="AG157" s="443">
        <v>4.864929373561898E-3</v>
      </c>
      <c r="AH157" s="409">
        <v>8.600514224604016E-3</v>
      </c>
      <c r="AI157" s="409">
        <v>5.115065523642724E-3</v>
      </c>
      <c r="AJ157" s="409">
        <v>9.6596728977658617E-4</v>
      </c>
      <c r="AK157" s="409">
        <v>1.0844111135739185E-3</v>
      </c>
      <c r="AL157" s="443">
        <v>7.7638575692855118E-3</v>
      </c>
      <c r="AM157" s="409">
        <v>9.7116031997047882E-4</v>
      </c>
      <c r="AN157" s="444">
        <v>1.7035701506551914E-3</v>
      </c>
    </row>
    <row r="158" spans="2:40" ht="13" customHeight="1">
      <c r="B158" s="439" t="s">
        <v>80</v>
      </c>
      <c r="C158" s="445" t="s">
        <v>283</v>
      </c>
      <c r="D158" s="409">
        <v>7.9414247117847413E-4</v>
      </c>
      <c r="E158" s="409">
        <v>3.8116183808833502E-3</v>
      </c>
      <c r="F158" s="409">
        <v>1.733834516651038E-3</v>
      </c>
      <c r="G158" s="409">
        <v>5.8597171797773609E-4</v>
      </c>
      <c r="H158" s="409">
        <v>1.519282170884001E-3</v>
      </c>
      <c r="I158" s="442">
        <v>2.4103619362233425E-3</v>
      </c>
      <c r="J158" s="409">
        <v>1.2784159265127829E-3</v>
      </c>
      <c r="K158" s="409">
        <v>4.908143269843014E-4</v>
      </c>
      <c r="L158" s="409">
        <v>2.7018077092351312E-3</v>
      </c>
      <c r="M158" s="443">
        <v>7.8824974721351348E-4</v>
      </c>
      <c r="N158" s="409">
        <v>7.6849018944377971E-4</v>
      </c>
      <c r="O158" s="409">
        <v>6.2848755039288215E-4</v>
      </c>
      <c r="P158" s="409">
        <v>7.8564757817899892E-4</v>
      </c>
      <c r="Q158" s="409">
        <v>4.7064015693410214E-4</v>
      </c>
      <c r="R158" s="409">
        <v>6.3880329452355286E-4</v>
      </c>
      <c r="S158" s="442">
        <v>1.4942980081227009E-3</v>
      </c>
      <c r="T158" s="409">
        <v>6.9986470827401151E-4</v>
      </c>
      <c r="U158" s="409">
        <v>1.0203955573822418E-3</v>
      </c>
      <c r="V158" s="409">
        <v>3.7055717875754895E-4</v>
      </c>
      <c r="W158" s="443">
        <v>1.9703389985868559E-3</v>
      </c>
      <c r="X158" s="409">
        <v>3.3139333134233244E-3</v>
      </c>
      <c r="Y158" s="409">
        <v>3.0425876184680561E-3</v>
      </c>
      <c r="Z158" s="409">
        <v>3.3165409281920438E-3</v>
      </c>
      <c r="AA158" s="409">
        <v>1.0012589484970793</v>
      </c>
      <c r="AB158" s="409">
        <v>2.1333774391019875E-3</v>
      </c>
      <c r="AC158" s="442">
        <v>4.8255859240769897E-3</v>
      </c>
      <c r="AD158" s="409">
        <v>3.8378221953067591E-4</v>
      </c>
      <c r="AE158" s="409">
        <v>9.6917203044536073E-3</v>
      </c>
      <c r="AF158" s="409">
        <v>1.263517988761597E-2</v>
      </c>
      <c r="AG158" s="443">
        <v>3.5053954141113286E-2</v>
      </c>
      <c r="AH158" s="409">
        <v>8.0968695456087193E-3</v>
      </c>
      <c r="AI158" s="409">
        <v>5.8059407136227632E-3</v>
      </c>
      <c r="AJ158" s="409">
        <v>3.7818298599252473E-4</v>
      </c>
      <c r="AK158" s="409">
        <v>1.9253833292728602E-3</v>
      </c>
      <c r="AL158" s="443">
        <v>1.6120351641056602E-2</v>
      </c>
      <c r="AM158" s="409">
        <v>9.1981523548247362E-4</v>
      </c>
      <c r="AN158" s="444">
        <v>1.492997058902502E-2</v>
      </c>
    </row>
    <row r="159" spans="2:40" ht="13" customHeight="1">
      <c r="B159" s="439" t="s">
        <v>81</v>
      </c>
      <c r="C159" s="445" t="s">
        <v>29</v>
      </c>
      <c r="D159" s="409">
        <v>2.4913672310881613E-2</v>
      </c>
      <c r="E159" s="409">
        <v>9.0555546738809948E-3</v>
      </c>
      <c r="F159" s="409">
        <v>2.7102019334115938E-2</v>
      </c>
      <c r="G159" s="409">
        <v>3.7443043290707516E-2</v>
      </c>
      <c r="H159" s="409">
        <v>4.4440314839357627E-2</v>
      </c>
      <c r="I159" s="442">
        <v>1.8259132818095013E-2</v>
      </c>
      <c r="J159" s="409">
        <v>1.898396339038189E-2</v>
      </c>
      <c r="K159" s="409">
        <v>2.8139682941147035E-2</v>
      </c>
      <c r="L159" s="409">
        <v>1.8203258626472214E-2</v>
      </c>
      <c r="M159" s="443">
        <v>2.0895969485727781E-2</v>
      </c>
      <c r="N159" s="409">
        <v>1.5017522372562812E-2</v>
      </c>
      <c r="O159" s="409">
        <v>1.6790428710406528E-2</v>
      </c>
      <c r="P159" s="409">
        <v>2.4211766462094709E-2</v>
      </c>
      <c r="Q159" s="409">
        <v>2.480526028945905E-2</v>
      </c>
      <c r="R159" s="409">
        <v>2.4174225354597258E-2</v>
      </c>
      <c r="S159" s="442">
        <v>2.4518349929833871E-2</v>
      </c>
      <c r="T159" s="409">
        <v>3.2482298399052083E-2</v>
      </c>
      <c r="U159" s="409">
        <v>2.2737829192703202E-2</v>
      </c>
      <c r="V159" s="409">
        <v>1.8079802813865748E-2</v>
      </c>
      <c r="W159" s="443">
        <v>3.1671014851502567E-2</v>
      </c>
      <c r="X159" s="409">
        <v>2.6167839610503424E-2</v>
      </c>
      <c r="Y159" s="409">
        <v>3.8168069225436572E-3</v>
      </c>
      <c r="Z159" s="409">
        <v>1.4198481388912223E-2</v>
      </c>
      <c r="AA159" s="409">
        <v>1.3589448554542E-2</v>
      </c>
      <c r="AB159" s="409">
        <v>1.0053713312956245</v>
      </c>
      <c r="AC159" s="442">
        <v>4.0720307131550185E-3</v>
      </c>
      <c r="AD159" s="409">
        <v>1.2678450211714206E-3</v>
      </c>
      <c r="AE159" s="409">
        <v>1.496876412524711E-2</v>
      </c>
      <c r="AF159" s="409">
        <v>4.9234819069559916E-3</v>
      </c>
      <c r="AG159" s="443">
        <v>6.3800707212222007E-3</v>
      </c>
      <c r="AH159" s="409">
        <v>1.2339144246301299E-2</v>
      </c>
      <c r="AI159" s="409">
        <v>2.17170356546461E-2</v>
      </c>
      <c r="AJ159" s="409">
        <v>6.9542123211661514E-3</v>
      </c>
      <c r="AK159" s="409">
        <v>1.0945444295310124E-2</v>
      </c>
      <c r="AL159" s="456">
        <v>2.484474511483406E-2</v>
      </c>
      <c r="AM159" s="409">
        <v>0.11808726991185156</v>
      </c>
      <c r="AN159" s="444">
        <v>3.7398656517674406E-3</v>
      </c>
    </row>
    <row r="160" spans="2:40" ht="13" customHeight="1">
      <c r="B160" s="446" t="s">
        <v>83</v>
      </c>
      <c r="C160" s="447" t="s">
        <v>543</v>
      </c>
      <c r="D160" s="410">
        <v>7.6737942302826682E-3</v>
      </c>
      <c r="E160" s="410">
        <v>3.8775833775546227E-2</v>
      </c>
      <c r="F160" s="410">
        <v>6.0317589317558252E-3</v>
      </c>
      <c r="G160" s="410">
        <v>1.5616946748742278E-2</v>
      </c>
      <c r="H160" s="410">
        <v>1.2669069881739195E-2</v>
      </c>
      <c r="I160" s="449">
        <v>5.7602878608266116E-3</v>
      </c>
      <c r="J160" s="410">
        <v>6.6466993461323206E-3</v>
      </c>
      <c r="K160" s="410">
        <v>5.6342846551288321E-3</v>
      </c>
      <c r="L160" s="410">
        <v>1.3568726572394472E-2</v>
      </c>
      <c r="M160" s="450">
        <v>1.0329147721240398E-2</v>
      </c>
      <c r="N160" s="410">
        <v>7.3488981104565835E-3</v>
      </c>
      <c r="O160" s="410">
        <v>1.3155078615422816E-2</v>
      </c>
      <c r="P160" s="410">
        <v>7.754352945672574E-3</v>
      </c>
      <c r="Q160" s="410">
        <v>8.9828313266176341E-3</v>
      </c>
      <c r="R160" s="410">
        <v>1.2087494409011227E-2</v>
      </c>
      <c r="S160" s="449">
        <v>9.1374251323685478E-3</v>
      </c>
      <c r="T160" s="410">
        <v>9.8099923398776989E-3</v>
      </c>
      <c r="U160" s="410">
        <v>1.066249961248383E-2</v>
      </c>
      <c r="V160" s="410">
        <v>5.5475147086503987E-3</v>
      </c>
      <c r="W160" s="450">
        <v>2.0510387467486995E-2</v>
      </c>
      <c r="X160" s="410">
        <v>1.1750312487564358E-2</v>
      </c>
      <c r="Y160" s="410">
        <v>2.3653014729017843E-2</v>
      </c>
      <c r="Z160" s="410">
        <v>2.1351669790922588E-2</v>
      </c>
      <c r="AA160" s="410">
        <v>2.9769156896438144E-2</v>
      </c>
      <c r="AB160" s="410">
        <v>1.5535539645254981E-2</v>
      </c>
      <c r="AC160" s="449">
        <v>1.0598492945539666</v>
      </c>
      <c r="AD160" s="410">
        <v>5.8138129585678551E-2</v>
      </c>
      <c r="AE160" s="410">
        <v>2.3697813414327234E-2</v>
      </c>
      <c r="AF160" s="410">
        <v>1.0002915615277766E-2</v>
      </c>
      <c r="AG160" s="450">
        <v>1.5288379288910395E-2</v>
      </c>
      <c r="AH160" s="410">
        <v>9.3960265711031943E-3</v>
      </c>
      <c r="AI160" s="410">
        <v>9.3688209075107609E-3</v>
      </c>
      <c r="AJ160" s="410">
        <v>8.1582227796547675E-3</v>
      </c>
      <c r="AK160" s="410">
        <v>1.0631157248174643E-2</v>
      </c>
      <c r="AL160" s="450">
        <v>1.1587348414533875E-2</v>
      </c>
      <c r="AM160" s="410">
        <v>5.0220257087993945E-3</v>
      </c>
      <c r="AN160" s="451">
        <v>2.857629045501623E-2</v>
      </c>
    </row>
    <row r="161" spans="2:40" ht="13" customHeight="1">
      <c r="B161" s="439" t="s">
        <v>84</v>
      </c>
      <c r="C161" s="445" t="s">
        <v>32</v>
      </c>
      <c r="D161" s="409">
        <v>3.1833996473812007E-3</v>
      </c>
      <c r="E161" s="409">
        <v>1.1436839956735469E-2</v>
      </c>
      <c r="F161" s="409">
        <v>5.6118054105018965E-3</v>
      </c>
      <c r="G161" s="409">
        <v>7.1954240237540453E-3</v>
      </c>
      <c r="H161" s="409">
        <v>7.3549307319501342E-3</v>
      </c>
      <c r="I161" s="442">
        <v>4.5985915783406401E-3</v>
      </c>
      <c r="J161" s="409">
        <v>7.4551959399297082E-3</v>
      </c>
      <c r="K161" s="409">
        <v>6.4081727275998972E-3</v>
      </c>
      <c r="L161" s="409">
        <v>7.6325649263710446E-3</v>
      </c>
      <c r="M161" s="443">
        <v>5.6781647562861703E-3</v>
      </c>
      <c r="N161" s="409">
        <v>3.4559057416121957E-3</v>
      </c>
      <c r="O161" s="409">
        <v>6.8199035542941882E-3</v>
      </c>
      <c r="P161" s="409">
        <v>6.5742278234447778E-3</v>
      </c>
      <c r="Q161" s="409">
        <v>5.751955093441413E-3</v>
      </c>
      <c r="R161" s="409">
        <v>4.8052716526154997E-3</v>
      </c>
      <c r="S161" s="442">
        <v>4.3280154173321768E-3</v>
      </c>
      <c r="T161" s="409">
        <v>6.3246987553339015E-3</v>
      </c>
      <c r="U161" s="409">
        <v>5.8253135322011785E-3</v>
      </c>
      <c r="V161" s="409">
        <v>2.7498222248484188E-3</v>
      </c>
      <c r="W161" s="443">
        <v>1.0715296396574613E-2</v>
      </c>
      <c r="X161" s="409">
        <v>9.1229029331274438E-3</v>
      </c>
      <c r="Y161" s="409">
        <v>1.6463918364709181E-2</v>
      </c>
      <c r="Z161" s="409">
        <v>5.2587733437121816E-3</v>
      </c>
      <c r="AA161" s="409">
        <v>6.80449881271204E-3</v>
      </c>
      <c r="AB161" s="409">
        <v>3.5015703923945117E-2</v>
      </c>
      <c r="AC161" s="442">
        <v>1.8410655182952044E-2</v>
      </c>
      <c r="AD161" s="409">
        <v>1.0380158099864523</v>
      </c>
      <c r="AE161" s="409">
        <v>3.212121577159701E-2</v>
      </c>
      <c r="AF161" s="409">
        <v>1.8312563028848525E-2</v>
      </c>
      <c r="AG161" s="443">
        <v>5.8678816899780722E-3</v>
      </c>
      <c r="AH161" s="409">
        <v>1.5155178345951589E-2</v>
      </c>
      <c r="AI161" s="409">
        <v>2.1313678804108744E-2</v>
      </c>
      <c r="AJ161" s="409">
        <v>7.644806200729045E-3</v>
      </c>
      <c r="AK161" s="409">
        <v>1.4152566294466153E-2</v>
      </c>
      <c r="AL161" s="443">
        <v>3.1175958918305626E-2</v>
      </c>
      <c r="AM161" s="409">
        <v>6.5843088540355546E-3</v>
      </c>
      <c r="AN161" s="444">
        <v>2.0101971953407544E-2</v>
      </c>
    </row>
    <row r="162" spans="2:40" ht="13" customHeight="1">
      <c r="B162" s="439" t="s">
        <v>85</v>
      </c>
      <c r="C162" s="445" t="s">
        <v>544</v>
      </c>
      <c r="D162" s="409">
        <v>4.383712925777869E-2</v>
      </c>
      <c r="E162" s="409">
        <v>0.17788832312079114</v>
      </c>
      <c r="F162" s="409">
        <v>2.8143168616544312E-2</v>
      </c>
      <c r="G162" s="409">
        <v>2.698253961811178E-2</v>
      </c>
      <c r="H162" s="409">
        <v>4.4487937319215277E-2</v>
      </c>
      <c r="I162" s="442">
        <v>1.5104100931678075E-2</v>
      </c>
      <c r="J162" s="409">
        <v>8.9070180723261894E-2</v>
      </c>
      <c r="K162" s="409">
        <v>1.6568539142660342E-2</v>
      </c>
      <c r="L162" s="409">
        <v>4.6835617103350921E-2</v>
      </c>
      <c r="M162" s="443">
        <v>4.602215730419152E-2</v>
      </c>
      <c r="N162" s="409">
        <v>2.1890844447109755E-2</v>
      </c>
      <c r="O162" s="409">
        <v>2.6690975006821584E-2</v>
      </c>
      <c r="P162" s="409">
        <v>2.0547901179095961E-2</v>
      </c>
      <c r="Q162" s="409">
        <v>1.9157082219084499E-2</v>
      </c>
      <c r="R162" s="409">
        <v>2.049220078663817E-2</v>
      </c>
      <c r="S162" s="442">
        <v>1.6441781731223817E-2</v>
      </c>
      <c r="T162" s="409">
        <v>1.9932148748966164E-2</v>
      </c>
      <c r="U162" s="409">
        <v>2.2072542618617772E-2</v>
      </c>
      <c r="V162" s="409">
        <v>1.6048252297952759E-2</v>
      </c>
      <c r="W162" s="443">
        <v>0.11388761061645306</v>
      </c>
      <c r="X162" s="409">
        <v>3.7776826142322313E-2</v>
      </c>
      <c r="Y162" s="409">
        <v>2.1287341389702927E-2</v>
      </c>
      <c r="Z162" s="409">
        <v>2.7536109831946064E-2</v>
      </c>
      <c r="AA162" s="409">
        <v>8.0668269640325752E-2</v>
      </c>
      <c r="AB162" s="409">
        <v>3.0873860062935413E-2</v>
      </c>
      <c r="AC162" s="442">
        <v>2.6797910975246034E-2</v>
      </c>
      <c r="AD162" s="409">
        <v>3.5946549013478493E-3</v>
      </c>
      <c r="AE162" s="409">
        <v>1.0471383819491442</v>
      </c>
      <c r="AF162" s="409">
        <v>1.8480720728291183E-2</v>
      </c>
      <c r="AG162" s="443">
        <v>2.9384914401675066E-2</v>
      </c>
      <c r="AH162" s="409">
        <v>2.5835397954901994E-2</v>
      </c>
      <c r="AI162" s="409">
        <v>1.6096294135565618E-2</v>
      </c>
      <c r="AJ162" s="409">
        <v>1.2426735421401471E-2</v>
      </c>
      <c r="AK162" s="409">
        <v>1.1585794111636767E-2</v>
      </c>
      <c r="AL162" s="443">
        <v>2.5530830404225997E-2</v>
      </c>
      <c r="AM162" s="409">
        <v>5.9881672662935335E-2</v>
      </c>
      <c r="AN162" s="444">
        <v>3.9909736431275461E-2</v>
      </c>
    </row>
    <row r="163" spans="2:40" ht="13" customHeight="1">
      <c r="B163" s="439" t="s">
        <v>86</v>
      </c>
      <c r="C163" s="445" t="s">
        <v>384</v>
      </c>
      <c r="D163" s="409">
        <v>2.4560754696195623E-3</v>
      </c>
      <c r="E163" s="409">
        <v>6.0829937304143645E-3</v>
      </c>
      <c r="F163" s="409">
        <v>3.0737545224322656E-3</v>
      </c>
      <c r="G163" s="409">
        <v>3.0756929363086652E-3</v>
      </c>
      <c r="H163" s="409">
        <v>3.7506688327059385E-3</v>
      </c>
      <c r="I163" s="442">
        <v>4.876649839276547E-3</v>
      </c>
      <c r="J163" s="409">
        <v>4.285959997058688E-3</v>
      </c>
      <c r="K163" s="409">
        <v>2.6869630712875372E-3</v>
      </c>
      <c r="L163" s="409">
        <v>4.2974993026902771E-3</v>
      </c>
      <c r="M163" s="443">
        <v>3.652096284696892E-3</v>
      </c>
      <c r="N163" s="409">
        <v>1.6972775661843282E-3</v>
      </c>
      <c r="O163" s="409">
        <v>4.1267142948057381E-3</v>
      </c>
      <c r="P163" s="409">
        <v>4.7927827233008556E-3</v>
      </c>
      <c r="Q163" s="409">
        <v>6.6449205533628307E-3</v>
      </c>
      <c r="R163" s="409">
        <v>3.7934993745477458E-3</v>
      </c>
      <c r="S163" s="442">
        <v>4.0773250629520669E-3</v>
      </c>
      <c r="T163" s="409">
        <v>4.4578713653620145E-3</v>
      </c>
      <c r="U163" s="409">
        <v>1.6124993966263906E-2</v>
      </c>
      <c r="V163" s="409">
        <v>1.8713474956798218E-3</v>
      </c>
      <c r="W163" s="443">
        <v>4.6732273264220919E-3</v>
      </c>
      <c r="X163" s="409">
        <v>5.4134623522833665E-3</v>
      </c>
      <c r="Y163" s="409">
        <v>8.439156475516971E-3</v>
      </c>
      <c r="Z163" s="409">
        <v>2.1498501714367187E-2</v>
      </c>
      <c r="AA163" s="409">
        <v>7.9790568115018952E-3</v>
      </c>
      <c r="AB163" s="409">
        <v>1.7713407535761058E-2</v>
      </c>
      <c r="AC163" s="442">
        <v>2.2830500901613076E-2</v>
      </c>
      <c r="AD163" s="409">
        <v>2.2225510402411729E-3</v>
      </c>
      <c r="AE163" s="409">
        <v>6.3195855499467079E-3</v>
      </c>
      <c r="AF163" s="409">
        <v>1.0983780060815616</v>
      </c>
      <c r="AG163" s="443">
        <v>1.3358622130189256E-2</v>
      </c>
      <c r="AH163" s="409">
        <v>1.8247934786618111E-2</v>
      </c>
      <c r="AI163" s="409">
        <v>6.9990429101522127E-3</v>
      </c>
      <c r="AJ163" s="409">
        <v>1.0555295311920563E-2</v>
      </c>
      <c r="AK163" s="409">
        <v>1.1976427051274326E-2</v>
      </c>
      <c r="AL163" s="443">
        <v>1.2881914815957482E-2</v>
      </c>
      <c r="AM163" s="409">
        <v>2.866504193858184E-3</v>
      </c>
      <c r="AN163" s="444">
        <v>1.8766034228432579E-2</v>
      </c>
    </row>
    <row r="164" spans="2:40" ht="13" customHeight="1">
      <c r="B164" s="452" t="s">
        <v>87</v>
      </c>
      <c r="C164" s="453" t="s">
        <v>36</v>
      </c>
      <c r="D164" s="411">
        <v>2.9060866969368411E-4</v>
      </c>
      <c r="E164" s="411">
        <v>5.2400273985728251E-4</v>
      </c>
      <c r="F164" s="411">
        <v>1.5586658400247415E-4</v>
      </c>
      <c r="G164" s="411">
        <v>1.438617882571591E-4</v>
      </c>
      <c r="H164" s="411">
        <v>1.635853415481824E-4</v>
      </c>
      <c r="I164" s="455">
        <v>5.4404059942469665E-5</v>
      </c>
      <c r="J164" s="411">
        <v>1.3371864152856197E-3</v>
      </c>
      <c r="K164" s="411">
        <v>1.0403223050886868E-4</v>
      </c>
      <c r="L164" s="411">
        <v>2.7786583537493478E-4</v>
      </c>
      <c r="M164" s="456">
        <v>6.2273373198351589E-4</v>
      </c>
      <c r="N164" s="411">
        <v>2.6832790900681167E-4</v>
      </c>
      <c r="O164" s="411">
        <v>2.7874900656603044E-4</v>
      </c>
      <c r="P164" s="411">
        <v>3.925630821208421E-4</v>
      </c>
      <c r="Q164" s="411">
        <v>3.0853137472692979E-4</v>
      </c>
      <c r="R164" s="411">
        <v>1.2465915186029702E-4</v>
      </c>
      <c r="S164" s="455">
        <v>5.9729025423397332E-5</v>
      </c>
      <c r="T164" s="411">
        <v>1.1635153081347234E-4</v>
      </c>
      <c r="U164" s="411">
        <v>8.4580859813411827E-5</v>
      </c>
      <c r="V164" s="411">
        <v>5.9141129078256793E-5</v>
      </c>
      <c r="W164" s="456">
        <v>1.443522183764958E-4</v>
      </c>
      <c r="X164" s="411">
        <v>6.5688962967104785E-4</v>
      </c>
      <c r="Y164" s="411">
        <v>1.7963722865275685E-4</v>
      </c>
      <c r="Z164" s="411">
        <v>4.471360643756791E-4</v>
      </c>
      <c r="AA164" s="411">
        <v>4.8856007023831416E-4</v>
      </c>
      <c r="AB164" s="411">
        <v>1.6986612943643018E-4</v>
      </c>
      <c r="AC164" s="455">
        <v>4.3436600193136549E-4</v>
      </c>
      <c r="AD164" s="411">
        <v>1.1698892664253515E-4</v>
      </c>
      <c r="AE164" s="411">
        <v>1.5657821608494355E-4</v>
      </c>
      <c r="AF164" s="411">
        <v>2.662607938327917E-4</v>
      </c>
      <c r="AG164" s="456">
        <v>1.0000593968909042</v>
      </c>
      <c r="AH164" s="411">
        <v>2.6927980322779632E-4</v>
      </c>
      <c r="AI164" s="411">
        <v>1.6136454949987911E-4</v>
      </c>
      <c r="AJ164" s="411">
        <v>2.1249295642648364E-4</v>
      </c>
      <c r="AK164" s="411">
        <v>1.8246560316132387E-4</v>
      </c>
      <c r="AL164" s="456">
        <v>1.8835705894198725E-4</v>
      </c>
      <c r="AM164" s="411">
        <v>7.0234353637058282E-5</v>
      </c>
      <c r="AN164" s="457">
        <v>8.9041420164271606E-2</v>
      </c>
    </row>
    <row r="165" spans="2:40" ht="13" customHeight="1">
      <c r="B165" s="439" t="s">
        <v>88</v>
      </c>
      <c r="C165" s="445" t="s">
        <v>545</v>
      </c>
      <c r="D165" s="409">
        <v>7.8111990877480678E-5</v>
      </c>
      <c r="E165" s="409">
        <v>8.8918746166918947E-4</v>
      </c>
      <c r="F165" s="409">
        <v>2.2541342626451145E-4</v>
      </c>
      <c r="G165" s="409">
        <v>6.8615108691235665E-5</v>
      </c>
      <c r="H165" s="409">
        <v>1.7089803442108513E-4</v>
      </c>
      <c r="I165" s="442">
        <v>2.2165355619456945E-4</v>
      </c>
      <c r="J165" s="409">
        <v>1.4081975480513661E-4</v>
      </c>
      <c r="K165" s="409">
        <v>1.7889550242860538E-4</v>
      </c>
      <c r="L165" s="409">
        <v>4.8976031702242134E-4</v>
      </c>
      <c r="M165" s="443">
        <v>5.0546703111909494E-4</v>
      </c>
      <c r="N165" s="409">
        <v>8.7589178256536286E-5</v>
      </c>
      <c r="O165" s="409">
        <v>4.0192166784912617E-4</v>
      </c>
      <c r="P165" s="409">
        <v>9.0170626409317078E-4</v>
      </c>
      <c r="Q165" s="409">
        <v>4.6668777385250749E-4</v>
      </c>
      <c r="R165" s="409">
        <v>3.4653204526881738E-4</v>
      </c>
      <c r="S165" s="442">
        <v>1.3679363998795951E-3</v>
      </c>
      <c r="T165" s="409">
        <v>1.9102146799272663E-3</v>
      </c>
      <c r="U165" s="409">
        <v>5.6045976616439193E-4</v>
      </c>
      <c r="V165" s="409">
        <v>2.2750423724814234E-4</v>
      </c>
      <c r="W165" s="443">
        <v>1.7844955573403351E-4</v>
      </c>
      <c r="X165" s="409">
        <v>2.4254615871222948E-4</v>
      </c>
      <c r="Y165" s="409">
        <v>8.9718026892622322E-4</v>
      </c>
      <c r="Z165" s="409">
        <v>2.6840759254124759E-4</v>
      </c>
      <c r="AA165" s="409">
        <v>4.1624771318558704E-4</v>
      </c>
      <c r="AB165" s="409">
        <v>2.9590336529295818E-4</v>
      </c>
      <c r="AC165" s="442">
        <v>3.1179815623663887E-4</v>
      </c>
      <c r="AD165" s="409">
        <v>3.0867731441284603E-5</v>
      </c>
      <c r="AE165" s="409">
        <v>7.3283377437348624E-4</v>
      </c>
      <c r="AF165" s="409">
        <v>4.8339357769019318E-3</v>
      </c>
      <c r="AG165" s="443">
        <v>1.9457529394000835E-4</v>
      </c>
      <c r="AH165" s="409">
        <v>1.0001370647592502</v>
      </c>
      <c r="AI165" s="409">
        <v>1.5187620326376818E-4</v>
      </c>
      <c r="AJ165" s="409">
        <v>6.805273267816768E-5</v>
      </c>
      <c r="AK165" s="409">
        <v>4.1926713717624082E-4</v>
      </c>
      <c r="AL165" s="443">
        <v>4.2492012630405897E-4</v>
      </c>
      <c r="AM165" s="409">
        <v>9.8664603772994033E-5</v>
      </c>
      <c r="AN165" s="444">
        <v>1.8308650448779491E-3</v>
      </c>
    </row>
    <row r="166" spans="2:40" ht="13" customHeight="1">
      <c r="B166" s="439" t="s">
        <v>89</v>
      </c>
      <c r="C166" s="445" t="s">
        <v>546</v>
      </c>
      <c r="D166" s="409">
        <v>4.7453186210364505E-5</v>
      </c>
      <c r="E166" s="409">
        <v>1.8695714549906046E-4</v>
      </c>
      <c r="F166" s="409">
        <v>3.1688355577277609E-5</v>
      </c>
      <c r="G166" s="409">
        <v>3.1483867061551955E-5</v>
      </c>
      <c r="H166" s="409">
        <v>4.9422719559870234E-5</v>
      </c>
      <c r="I166" s="442">
        <v>2.2901427230099608E-5</v>
      </c>
      <c r="J166" s="409">
        <v>9.4819388463502659E-5</v>
      </c>
      <c r="K166" s="409">
        <v>1.968512209322369E-5</v>
      </c>
      <c r="L166" s="409">
        <v>5.1820080976689962E-5</v>
      </c>
      <c r="M166" s="443">
        <v>5.0565636666349247E-5</v>
      </c>
      <c r="N166" s="409">
        <v>2.439784757970565E-5</v>
      </c>
      <c r="O166" s="409">
        <v>3.1116736970899974E-5</v>
      </c>
      <c r="P166" s="409">
        <v>2.5167240111563531E-5</v>
      </c>
      <c r="Q166" s="409">
        <v>2.4636972970253495E-5</v>
      </c>
      <c r="R166" s="409">
        <v>2.4587402247375007E-5</v>
      </c>
      <c r="S166" s="442">
        <v>2.0666711699221009E-5</v>
      </c>
      <c r="T166" s="409">
        <v>2.4446880434944754E-5</v>
      </c>
      <c r="U166" s="409">
        <v>3.1776598006051913E-5</v>
      </c>
      <c r="V166" s="409">
        <v>1.8306450337995607E-5</v>
      </c>
      <c r="W166" s="443">
        <v>1.2015573162513067E-4</v>
      </c>
      <c r="X166" s="409">
        <v>4.3941529793508521E-5</v>
      </c>
      <c r="Y166" s="409">
        <v>2.9497901795822732E-5</v>
      </c>
      <c r="Z166" s="409">
        <v>1.4787603584952871E-4</v>
      </c>
      <c r="AA166" s="409">
        <v>9.048403884941847E-5</v>
      </c>
      <c r="AB166" s="409">
        <v>6.2029118821197319E-5</v>
      </c>
      <c r="AC166" s="442">
        <v>1.4021318980814908E-4</v>
      </c>
      <c r="AD166" s="409">
        <v>1.5617629395015462E-5</v>
      </c>
      <c r="AE166" s="409">
        <v>1.0596870575530035E-3</v>
      </c>
      <c r="AF166" s="409">
        <v>5.3479947216836937E-4</v>
      </c>
      <c r="AG166" s="443">
        <v>5.399809473939994E-5</v>
      </c>
      <c r="AH166" s="409">
        <v>5.4470802811752377E-5</v>
      </c>
      <c r="AI166" s="409">
        <v>1.0137667072348575</v>
      </c>
      <c r="AJ166" s="409">
        <v>1.9079530904440559E-5</v>
      </c>
      <c r="AK166" s="409">
        <v>3.2795346748188519E-5</v>
      </c>
      <c r="AL166" s="443">
        <v>2.2667595303951771E-4</v>
      </c>
      <c r="AM166" s="409">
        <v>6.4729673762633247E-5</v>
      </c>
      <c r="AN166" s="444">
        <v>1.5658489644661575E-4</v>
      </c>
    </row>
    <row r="167" spans="2:40" ht="13" customHeight="1">
      <c r="B167" s="439" t="s">
        <v>90</v>
      </c>
      <c r="C167" s="445" t="s">
        <v>930</v>
      </c>
      <c r="D167" s="409">
        <v>1.9776526989235322E-3</v>
      </c>
      <c r="E167" s="409">
        <v>2.741212459174437E-3</v>
      </c>
      <c r="F167" s="409">
        <v>1.1924747443691809E-3</v>
      </c>
      <c r="G167" s="409">
        <v>9.8167767169565941E-4</v>
      </c>
      <c r="H167" s="409">
        <v>8.2748476472144727E-4</v>
      </c>
      <c r="I167" s="442">
        <v>9.0174828397582285E-4</v>
      </c>
      <c r="J167" s="409">
        <v>1.0058121033333458E-3</v>
      </c>
      <c r="K167" s="409">
        <v>6.338482190302204E-4</v>
      </c>
      <c r="L167" s="409">
        <v>7.4304236178799254E-4</v>
      </c>
      <c r="M167" s="443">
        <v>6.0208439565405435E-4</v>
      </c>
      <c r="N167" s="409">
        <v>1.0750944229738994E-3</v>
      </c>
      <c r="O167" s="409">
        <v>4.3411323226891739E-4</v>
      </c>
      <c r="P167" s="409">
        <v>1.6704100546426545E-3</v>
      </c>
      <c r="Q167" s="409">
        <v>8.6738345502118989E-4</v>
      </c>
      <c r="R167" s="409">
        <v>6.0041202790476241E-4</v>
      </c>
      <c r="S167" s="442">
        <v>5.5658850231329437E-4</v>
      </c>
      <c r="T167" s="409">
        <v>4.451008607998552E-4</v>
      </c>
      <c r="U167" s="409">
        <v>2.1667578531262477E-4</v>
      </c>
      <c r="V167" s="409">
        <v>1.963764157118511E-4</v>
      </c>
      <c r="W167" s="443">
        <v>1.3358133711706514E-3</v>
      </c>
      <c r="X167" s="409">
        <v>1.1403948779177555E-3</v>
      </c>
      <c r="Y167" s="409">
        <v>3.1524215501983334E-3</v>
      </c>
      <c r="Z167" s="409">
        <v>6.9947101880487635E-3</v>
      </c>
      <c r="AA167" s="409">
        <v>2.9213758029691004E-3</v>
      </c>
      <c r="AB167" s="409">
        <v>8.6551706590346129E-4</v>
      </c>
      <c r="AC167" s="442">
        <v>3.2709440325394564E-3</v>
      </c>
      <c r="AD167" s="409">
        <v>3.4293729600451091E-4</v>
      </c>
      <c r="AE167" s="409">
        <v>1.8780695496097041E-3</v>
      </c>
      <c r="AF167" s="409">
        <v>1.5452624382766651E-3</v>
      </c>
      <c r="AG167" s="443">
        <v>3.4524765970031989E-4</v>
      </c>
      <c r="AH167" s="409">
        <v>3.1737463712929975E-3</v>
      </c>
      <c r="AI167" s="409">
        <v>1.3251263727394411E-3</v>
      </c>
      <c r="AJ167" s="409">
        <v>1.0001099829976321</v>
      </c>
      <c r="AK167" s="409">
        <v>1.8283904894486449E-3</v>
      </c>
      <c r="AL167" s="443">
        <v>4.4639401343166928E-3</v>
      </c>
      <c r="AM167" s="409">
        <v>3.2738336917008067E-4</v>
      </c>
      <c r="AN167" s="444">
        <v>5.1957529949840328E-4</v>
      </c>
    </row>
    <row r="168" spans="2:40" ht="13" customHeight="1">
      <c r="B168" s="439" t="s">
        <v>385</v>
      </c>
      <c r="C168" s="445" t="s">
        <v>547</v>
      </c>
      <c r="D168" s="409">
        <v>2.8308423418442426E-2</v>
      </c>
      <c r="E168" s="409">
        <v>3.9612751796184557E-2</v>
      </c>
      <c r="F168" s="409">
        <v>2.9317641659709251E-2</v>
      </c>
      <c r="G168" s="409">
        <v>2.1508501302910658E-2</v>
      </c>
      <c r="H168" s="409">
        <v>2.8205961060870789E-2</v>
      </c>
      <c r="I168" s="442">
        <v>2.6849327189836764E-2</v>
      </c>
      <c r="J168" s="409">
        <v>3.9263131479985572E-2</v>
      </c>
      <c r="K168" s="409">
        <v>2.7952046742064095E-2</v>
      </c>
      <c r="L168" s="409">
        <v>3.8128708696729637E-2</v>
      </c>
      <c r="M168" s="443">
        <v>2.1660022348601614E-2</v>
      </c>
      <c r="N168" s="409">
        <v>1.5529314131295302E-2</v>
      </c>
      <c r="O168" s="409">
        <v>2.4334660065483411E-2</v>
      </c>
      <c r="P168" s="409">
        <v>3.5823352130384484E-2</v>
      </c>
      <c r="Q168" s="409">
        <v>3.3166154255941535E-2</v>
      </c>
      <c r="R168" s="409">
        <v>2.5391345167779876E-2</v>
      </c>
      <c r="S168" s="442">
        <v>3.5764240779276847E-2</v>
      </c>
      <c r="T168" s="409">
        <v>3.3134749041545855E-2</v>
      </c>
      <c r="U168" s="409">
        <v>2.946288887962116E-2</v>
      </c>
      <c r="V168" s="409">
        <v>2.0197064068548567E-2</v>
      </c>
      <c r="W168" s="443">
        <v>4.2296461955003369E-2</v>
      </c>
      <c r="X168" s="409">
        <v>6.1690947734940604E-2</v>
      </c>
      <c r="Y168" s="409">
        <v>0.10211974122010065</v>
      </c>
      <c r="Z168" s="409">
        <v>0.1126636667346593</v>
      </c>
      <c r="AA168" s="409">
        <v>5.9873096235563965E-2</v>
      </c>
      <c r="AB168" s="409">
        <v>4.6983640588410841E-2</v>
      </c>
      <c r="AC168" s="442">
        <v>6.3657492060119183E-2</v>
      </c>
      <c r="AD168" s="409">
        <v>1.2664185557561942E-2</v>
      </c>
      <c r="AE168" s="409">
        <v>8.9353532576469594E-2</v>
      </c>
      <c r="AF168" s="409">
        <v>8.4957743382188131E-2</v>
      </c>
      <c r="AG168" s="443">
        <v>5.3590212121433847E-2</v>
      </c>
      <c r="AH168" s="409">
        <v>6.0315276555638259E-2</v>
      </c>
      <c r="AI168" s="409">
        <v>3.0828627364033984E-2</v>
      </c>
      <c r="AJ168" s="409">
        <v>1.8244432824865996E-2</v>
      </c>
      <c r="AK168" s="409">
        <v>1.0658561389030088</v>
      </c>
      <c r="AL168" s="443">
        <v>2.6723932730886198E-2</v>
      </c>
      <c r="AM168" s="409">
        <v>1.4223500331086094E-2</v>
      </c>
      <c r="AN168" s="444">
        <v>2.6428049736658583E-2</v>
      </c>
    </row>
    <row r="169" spans="2:40" ht="13" customHeight="1">
      <c r="B169" s="452" t="s">
        <v>386</v>
      </c>
      <c r="C169" s="453" t="s">
        <v>548</v>
      </c>
      <c r="D169" s="411">
        <v>1.2085668636809543E-3</v>
      </c>
      <c r="E169" s="411">
        <v>1.8262102917643508E-4</v>
      </c>
      <c r="F169" s="411">
        <v>3.228207253458431E-4</v>
      </c>
      <c r="G169" s="411">
        <v>1.5901133005597617E-4</v>
      </c>
      <c r="H169" s="411">
        <v>1.5766362274299505E-4</v>
      </c>
      <c r="I169" s="455">
        <v>1.7058801749994184E-4</v>
      </c>
      <c r="J169" s="411">
        <v>1.5459712071728087E-4</v>
      </c>
      <c r="K169" s="411">
        <v>1.4310484847702428E-4</v>
      </c>
      <c r="L169" s="411">
        <v>5.1135461302617778E-4</v>
      </c>
      <c r="M169" s="456">
        <v>1.046224455501885E-4</v>
      </c>
      <c r="N169" s="411">
        <v>7.4141450464674453E-5</v>
      </c>
      <c r="O169" s="411">
        <v>1.1158790097108008E-4</v>
      </c>
      <c r="P169" s="411">
        <v>1.6960059476666008E-4</v>
      </c>
      <c r="Q169" s="411">
        <v>1.8613595807556458E-4</v>
      </c>
      <c r="R169" s="411">
        <v>1.6671190059883837E-4</v>
      </c>
      <c r="S169" s="455">
        <v>3.7328953600323503E-4</v>
      </c>
      <c r="T169" s="411">
        <v>2.9622781572660647E-4</v>
      </c>
      <c r="U169" s="411">
        <v>1.2603218784530126E-4</v>
      </c>
      <c r="V169" s="411">
        <v>1.1270771843117688E-4</v>
      </c>
      <c r="W169" s="456">
        <v>2.9346240671259343E-4</v>
      </c>
      <c r="X169" s="411">
        <v>4.0161625289653654E-4</v>
      </c>
      <c r="Y169" s="411">
        <v>3.1392434622630992E-4</v>
      </c>
      <c r="Z169" s="411">
        <v>6.4962880910387534E-4</v>
      </c>
      <c r="AA169" s="411">
        <v>2.3203907643229538E-4</v>
      </c>
      <c r="AB169" s="411">
        <v>5.6242435186959602E-4</v>
      </c>
      <c r="AC169" s="455">
        <v>3.7672362082039144E-4</v>
      </c>
      <c r="AD169" s="411">
        <v>5.2119431395052183E-4</v>
      </c>
      <c r="AE169" s="411">
        <v>6.3599820969143525E-4</v>
      </c>
      <c r="AF169" s="411">
        <v>3.8043952115097116E-3</v>
      </c>
      <c r="AG169" s="456">
        <v>4.5964746345876441E-4</v>
      </c>
      <c r="AH169" s="411">
        <v>7.5477372163775484E-3</v>
      </c>
      <c r="AI169" s="411">
        <v>1.7964780644081933E-2</v>
      </c>
      <c r="AJ169" s="411">
        <v>7.3721116228496226E-4</v>
      </c>
      <c r="AK169" s="411">
        <v>1.0521637222294144E-3</v>
      </c>
      <c r="AL169" s="456">
        <v>1.0126640038252492</v>
      </c>
      <c r="AM169" s="411">
        <v>1.2299804094669539E-4</v>
      </c>
      <c r="AN169" s="457">
        <v>2.5790607833433743E-3</v>
      </c>
    </row>
    <row r="170" spans="2:40" ht="13" customHeight="1">
      <c r="B170" s="439" t="s">
        <v>387</v>
      </c>
      <c r="C170" s="445" t="s">
        <v>43</v>
      </c>
      <c r="D170" s="409">
        <v>5.2673444129070239E-4</v>
      </c>
      <c r="E170" s="409">
        <v>1.9749031850284592E-3</v>
      </c>
      <c r="F170" s="409">
        <v>8.0965497040309754E-4</v>
      </c>
      <c r="G170" s="409">
        <v>1.0803235743314247E-3</v>
      </c>
      <c r="H170" s="409">
        <v>1.1953112576094914E-3</v>
      </c>
      <c r="I170" s="442">
        <v>6.773848267483518E-4</v>
      </c>
      <c r="J170" s="409">
        <v>7.1097213333687619E-4</v>
      </c>
      <c r="K170" s="409">
        <v>3.2222164900716163E-4</v>
      </c>
      <c r="L170" s="409">
        <v>1.7115186633679363E-3</v>
      </c>
      <c r="M170" s="443">
        <v>5.6540313956073961E-4</v>
      </c>
      <c r="N170" s="409">
        <v>4.601354678373938E-4</v>
      </c>
      <c r="O170" s="409">
        <v>7.8880184622283855E-4</v>
      </c>
      <c r="P170" s="409">
        <v>1.3106719707100508E-3</v>
      </c>
      <c r="Q170" s="409">
        <v>1.37270901216847E-3</v>
      </c>
      <c r="R170" s="409">
        <v>7.7093726497140481E-4</v>
      </c>
      <c r="S170" s="442">
        <v>3.0384087979867989E-3</v>
      </c>
      <c r="T170" s="409">
        <v>1.242341866780056E-3</v>
      </c>
      <c r="U170" s="409">
        <v>1.3248925702360236E-3</v>
      </c>
      <c r="V170" s="409">
        <v>4.791875509893131E-4</v>
      </c>
      <c r="W170" s="443">
        <v>1.6743790425334892E-3</v>
      </c>
      <c r="X170" s="409">
        <v>1.1636912673888072E-3</v>
      </c>
      <c r="Y170" s="409">
        <v>4.5051050850256145E-4</v>
      </c>
      <c r="Z170" s="409">
        <v>1.6528632843611296E-3</v>
      </c>
      <c r="AA170" s="409">
        <v>4.2160210890023267E-3</v>
      </c>
      <c r="AB170" s="409">
        <v>2.0599171956703164E-3</v>
      </c>
      <c r="AC170" s="442">
        <v>3.2740995577645602E-3</v>
      </c>
      <c r="AD170" s="409">
        <v>4.0064016262122856E-4</v>
      </c>
      <c r="AE170" s="409">
        <v>2.4941042998700958E-3</v>
      </c>
      <c r="AF170" s="409">
        <v>2.8253120912301263E-3</v>
      </c>
      <c r="AG170" s="443">
        <v>3.1771666015612508E-3</v>
      </c>
      <c r="AH170" s="409">
        <v>4.7583034880410106E-3</v>
      </c>
      <c r="AI170" s="409">
        <v>2.6577603742812149E-3</v>
      </c>
      <c r="AJ170" s="409">
        <v>1.7959626120114171E-3</v>
      </c>
      <c r="AK170" s="409">
        <v>1.5455524828075445E-3</v>
      </c>
      <c r="AL170" s="443">
        <v>1.7436096670731588E-3</v>
      </c>
      <c r="AM170" s="409">
        <v>1.0005447189304324</v>
      </c>
      <c r="AN170" s="444">
        <v>6.9891269880533076E-4</v>
      </c>
    </row>
    <row r="171" spans="2:40" ht="13" customHeight="1" thickBot="1">
      <c r="B171" s="458" t="s">
        <v>388</v>
      </c>
      <c r="C171" s="459" t="s">
        <v>44</v>
      </c>
      <c r="D171" s="461">
        <v>3.2654539085667836E-3</v>
      </c>
      <c r="E171" s="461">
        <v>5.8880101435729972E-3</v>
      </c>
      <c r="F171" s="461">
        <v>1.7514107424335176E-3</v>
      </c>
      <c r="G171" s="461">
        <v>1.6165176326394951E-3</v>
      </c>
      <c r="H171" s="461">
        <v>1.8381433475670116E-3</v>
      </c>
      <c r="I171" s="462">
        <v>6.1131675929797691E-4</v>
      </c>
      <c r="J171" s="461">
        <v>1.5025431315863223E-2</v>
      </c>
      <c r="K171" s="461">
        <v>1.1689687513114441E-3</v>
      </c>
      <c r="L171" s="461">
        <v>3.1222677531907612E-3</v>
      </c>
      <c r="M171" s="463">
        <v>6.997410989993417E-3</v>
      </c>
      <c r="N171" s="461">
        <v>3.0150938723452971E-3</v>
      </c>
      <c r="O171" s="461">
        <v>3.1321915962094051E-3</v>
      </c>
      <c r="P171" s="461">
        <v>4.4110750454269291E-3</v>
      </c>
      <c r="Q171" s="461">
        <v>3.4668442086723886E-3</v>
      </c>
      <c r="R171" s="461">
        <v>1.4007452534361678E-3</v>
      </c>
      <c r="S171" s="462">
        <v>6.7115127614500252E-4</v>
      </c>
      <c r="T171" s="461">
        <v>1.3073958236106925E-3</v>
      </c>
      <c r="U171" s="461">
        <v>9.5040144383430787E-4</v>
      </c>
      <c r="V171" s="461">
        <v>6.6454531899962619E-4</v>
      </c>
      <c r="W171" s="463">
        <v>1.6220284006140187E-3</v>
      </c>
      <c r="X171" s="461">
        <v>7.3812072123219559E-3</v>
      </c>
      <c r="Y171" s="461">
        <v>2.0185120115189686E-3</v>
      </c>
      <c r="Z171" s="461">
        <v>5.0242899174885256E-3</v>
      </c>
      <c r="AA171" s="461">
        <v>5.4897549774098773E-3</v>
      </c>
      <c r="AB171" s="461">
        <v>1.9087180602215784E-3</v>
      </c>
      <c r="AC171" s="462">
        <v>4.8807978105070661E-3</v>
      </c>
      <c r="AD171" s="461">
        <v>1.3145579867475019E-3</v>
      </c>
      <c r="AE171" s="461">
        <v>1.7594070687909197E-3</v>
      </c>
      <c r="AF171" s="461">
        <v>2.991866522206101E-3</v>
      </c>
      <c r="AG171" s="463">
        <v>6.6741921280012251E-4</v>
      </c>
      <c r="AH171" s="461">
        <v>3.0257899286870878E-3</v>
      </c>
      <c r="AI171" s="461">
        <v>1.8131891915816108E-3</v>
      </c>
      <c r="AJ171" s="461">
        <v>2.3876987422197771E-3</v>
      </c>
      <c r="AK171" s="461">
        <v>2.0502933296868884E-3</v>
      </c>
      <c r="AL171" s="463">
        <v>2.1164932724704044E-3</v>
      </c>
      <c r="AM171" s="461">
        <v>7.8919546633463055E-4</v>
      </c>
      <c r="AN171" s="464">
        <v>1.0005229844183039</v>
      </c>
    </row>
    <row r="172" spans="2:40" ht="13" customHeight="1"/>
    <row r="173" spans="2:40" ht="13" customHeight="1"/>
    <row r="174" spans="2:40" ht="13">
      <c r="D174" s="794" t="s">
        <v>354</v>
      </c>
      <c r="E174" s="794"/>
      <c r="F174" s="794"/>
      <c r="J174" s="832"/>
      <c r="K174" s="832"/>
      <c r="L174" s="832"/>
    </row>
    <row r="175" spans="2:40" s="15" customFormat="1" ht="13">
      <c r="B175" s="33" t="s">
        <v>376</v>
      </c>
    </row>
    <row r="176" spans="2:40" s="15" customFormat="1" ht="13"/>
    <row r="177" spans="2:17" s="15" customFormat="1" ht="13">
      <c r="B177" s="15" t="s">
        <v>937</v>
      </c>
    </row>
    <row r="178" spans="2:17" s="15" customFormat="1" ht="13.5" thickBot="1">
      <c r="B178" s="16"/>
      <c r="C178" s="17"/>
      <c r="D178" s="17"/>
      <c r="E178" s="17"/>
      <c r="F178" s="17"/>
      <c r="G178" s="17"/>
      <c r="H178" s="17"/>
      <c r="K178" s="856"/>
      <c r="L178" s="856"/>
      <c r="M178" s="856"/>
      <c r="N178" s="856"/>
      <c r="O178" s="856"/>
      <c r="P178" s="856"/>
      <c r="Q178" s="856"/>
    </row>
    <row r="179" spans="2:17" s="18" customFormat="1" ht="13.5" customHeight="1">
      <c r="C179" s="836"/>
      <c r="D179" s="840" t="s">
        <v>932</v>
      </c>
      <c r="E179" s="826" t="s">
        <v>933</v>
      </c>
      <c r="F179" s="826" t="s">
        <v>934</v>
      </c>
      <c r="G179" s="826" t="s">
        <v>935</v>
      </c>
      <c r="H179" s="829" t="s">
        <v>936</v>
      </c>
      <c r="I179" s="833" t="s">
        <v>350</v>
      </c>
      <c r="K179" s="856"/>
      <c r="L179" s="856"/>
      <c r="M179" s="856"/>
      <c r="N179" s="856"/>
      <c r="O179" s="856"/>
      <c r="P179" s="856"/>
      <c r="Q179" s="856"/>
    </row>
    <row r="180" spans="2:17" s="18" customFormat="1" ht="13">
      <c r="C180" s="837"/>
      <c r="D180" s="841"/>
      <c r="E180" s="827"/>
      <c r="F180" s="827"/>
      <c r="G180" s="827"/>
      <c r="H180" s="830"/>
      <c r="I180" s="834"/>
    </row>
    <row r="181" spans="2:17" s="19" customFormat="1" ht="13.5" thickBot="1">
      <c r="C181" s="838"/>
      <c r="D181" s="842"/>
      <c r="E181" s="828"/>
      <c r="F181" s="828"/>
      <c r="G181" s="828"/>
      <c r="H181" s="831"/>
      <c r="I181" s="835"/>
    </row>
    <row r="182" spans="2:17" s="15" customFormat="1" ht="13">
      <c r="C182" s="294" t="s">
        <v>401</v>
      </c>
      <c r="D182" s="297">
        <v>650905</v>
      </c>
      <c r="E182" s="298">
        <v>662768</v>
      </c>
      <c r="F182" s="298">
        <v>630658</v>
      </c>
      <c r="G182" s="298">
        <v>580811</v>
      </c>
      <c r="H182" s="299">
        <v>665240</v>
      </c>
      <c r="I182" s="420"/>
    </row>
    <row r="183" spans="2:17" s="15" customFormat="1" ht="13">
      <c r="C183" s="295" t="s">
        <v>400</v>
      </c>
      <c r="D183" s="300">
        <v>307997</v>
      </c>
      <c r="E183" s="301">
        <v>314238</v>
      </c>
      <c r="F183" s="301">
        <v>337800</v>
      </c>
      <c r="G183" s="301">
        <v>322841</v>
      </c>
      <c r="H183" s="302">
        <v>334838</v>
      </c>
      <c r="I183" s="421"/>
    </row>
    <row r="184" spans="2:17" s="15" customFormat="1" ht="13.5" thickBot="1">
      <c r="C184" s="296" t="s">
        <v>399</v>
      </c>
      <c r="D184" s="303">
        <f>+D183/D182</f>
        <v>0.4731827225171108</v>
      </c>
      <c r="E184" s="306">
        <f>+E183/E182</f>
        <v>0.47412971054728048</v>
      </c>
      <c r="F184" s="305">
        <f>+F183/F182</f>
        <v>0.53563103932717893</v>
      </c>
      <c r="G184" s="304">
        <f>+G183/G182</f>
        <v>0.55584518888244194</v>
      </c>
      <c r="H184" s="304">
        <f>+H183/H182</f>
        <v>0.50333413504900482</v>
      </c>
      <c r="I184" s="422">
        <f>AVERAGE(D184:H184)</f>
        <v>0.5084245592646035</v>
      </c>
    </row>
    <row r="185" spans="2:17" s="15" customFormat="1" ht="13">
      <c r="C185" s="31" t="s">
        <v>402</v>
      </c>
      <c r="L185" s="794" t="s">
        <v>354</v>
      </c>
      <c r="M185" s="794"/>
      <c r="N185" s="794"/>
    </row>
    <row r="186" spans="2:17" s="15" customFormat="1" ht="13">
      <c r="C186" s="857" t="s">
        <v>403</v>
      </c>
      <c r="D186" s="857"/>
      <c r="E186" s="857"/>
      <c r="F186" s="857"/>
      <c r="G186" s="857"/>
      <c r="H186" s="857"/>
      <c r="I186" s="857"/>
    </row>
    <row r="187" spans="2:17" ht="12" customHeight="1">
      <c r="C187" s="857"/>
      <c r="D187" s="857"/>
      <c r="E187" s="857"/>
      <c r="F187" s="857"/>
      <c r="G187" s="857"/>
      <c r="H187" s="857"/>
      <c r="I187" s="857"/>
    </row>
    <row r="188" spans="2:17" ht="11.25" customHeight="1">
      <c r="C188" s="472"/>
      <c r="D188" s="472"/>
      <c r="E188" s="472"/>
      <c r="F188" s="472"/>
      <c r="G188" s="472"/>
      <c r="H188" s="472"/>
      <c r="I188" s="472"/>
    </row>
    <row r="189" spans="2:17" ht="12">
      <c r="C189" s="307"/>
      <c r="D189" s="307"/>
      <c r="E189" s="307"/>
      <c r="F189" s="307"/>
      <c r="G189" s="307"/>
      <c r="H189" s="307"/>
      <c r="I189" s="307"/>
    </row>
    <row r="191" spans="2:17" ht="13">
      <c r="B191" s="308" t="s">
        <v>417</v>
      </c>
    </row>
    <row r="192" spans="2:17" ht="13.5" thickBot="1">
      <c r="B192" s="308"/>
      <c r="C192" s="308"/>
      <c r="M192" s="14" t="s">
        <v>428</v>
      </c>
    </row>
    <row r="193" spans="2:16" ht="12" customHeight="1">
      <c r="B193" s="795"/>
      <c r="C193" s="796"/>
      <c r="D193" s="309"/>
      <c r="E193" s="310"/>
      <c r="F193" s="311"/>
      <c r="G193" s="312"/>
      <c r="H193" s="310"/>
      <c r="I193" s="310"/>
      <c r="J193" s="310"/>
      <c r="K193" s="310"/>
      <c r="L193" s="310"/>
      <c r="M193" s="310"/>
      <c r="N193" s="790" t="s">
        <v>429</v>
      </c>
      <c r="O193" s="792" t="s">
        <v>426</v>
      </c>
      <c r="P193" s="788" t="s">
        <v>427</v>
      </c>
    </row>
    <row r="194" spans="2:16" ht="12" customHeight="1">
      <c r="B194" s="797"/>
      <c r="C194" s="798"/>
      <c r="D194" s="313" t="s">
        <v>418</v>
      </c>
      <c r="E194" s="314" t="s">
        <v>419</v>
      </c>
      <c r="F194" s="315" t="s">
        <v>420</v>
      </c>
      <c r="G194" s="858" t="s">
        <v>421</v>
      </c>
      <c r="H194" s="314"/>
      <c r="I194" s="314"/>
      <c r="J194" s="314"/>
      <c r="K194" s="314"/>
      <c r="L194" s="314"/>
      <c r="M194" s="314"/>
      <c r="N194" s="791"/>
      <c r="O194" s="793"/>
      <c r="P194" s="789"/>
    </row>
    <row r="195" spans="2:16" ht="12">
      <c r="B195" s="797"/>
      <c r="C195" s="798"/>
      <c r="D195" s="313"/>
      <c r="E195" s="314"/>
      <c r="F195" s="315"/>
      <c r="G195" s="858"/>
      <c r="H195" s="316" t="s">
        <v>422</v>
      </c>
      <c r="I195" s="317" t="s">
        <v>423</v>
      </c>
      <c r="J195" s="318"/>
      <c r="K195" s="318"/>
      <c r="L195" s="318"/>
      <c r="M195" s="318"/>
      <c r="N195" s="791"/>
      <c r="O195" s="793"/>
      <c r="P195" s="789"/>
    </row>
    <row r="196" spans="2:16" ht="12">
      <c r="B196" s="797"/>
      <c r="C196" s="798"/>
      <c r="D196" s="550"/>
      <c r="E196" s="314"/>
      <c r="F196" s="315"/>
      <c r="G196" s="335"/>
      <c r="H196" s="336"/>
      <c r="I196" s="315"/>
      <c r="J196" s="317" t="s">
        <v>424</v>
      </c>
      <c r="K196" s="551"/>
      <c r="L196" s="552"/>
      <c r="M196" s="339" t="s">
        <v>425</v>
      </c>
      <c r="N196" s="791"/>
      <c r="O196" s="793"/>
      <c r="P196" s="789"/>
    </row>
    <row r="197" spans="2:16" ht="12" customHeight="1">
      <c r="B197" s="797"/>
      <c r="C197" s="798"/>
      <c r="D197" s="553"/>
      <c r="E197" s="315"/>
      <c r="F197" s="315"/>
      <c r="G197" s="335"/>
      <c r="H197" s="336"/>
      <c r="I197" s="315"/>
      <c r="J197" s="554"/>
      <c r="K197" s="859" t="s">
        <v>552</v>
      </c>
      <c r="L197" s="859" t="s">
        <v>553</v>
      </c>
      <c r="M197" s="314"/>
      <c r="N197" s="530"/>
      <c r="O197" s="531"/>
      <c r="P197" s="532"/>
    </row>
    <row r="198" spans="2:16" ht="12.5" thickBot="1">
      <c r="B198" s="799"/>
      <c r="C198" s="800"/>
      <c r="D198" s="337" t="s">
        <v>554</v>
      </c>
      <c r="E198" s="338" t="s">
        <v>555</v>
      </c>
      <c r="F198" s="315" t="s">
        <v>556</v>
      </c>
      <c r="G198" s="335" t="s">
        <v>557</v>
      </c>
      <c r="H198" s="336" t="s">
        <v>558</v>
      </c>
      <c r="I198" s="315" t="s">
        <v>559</v>
      </c>
      <c r="J198" s="315" t="s">
        <v>560</v>
      </c>
      <c r="K198" s="860"/>
      <c r="L198" s="860"/>
      <c r="M198" s="314" t="s">
        <v>561</v>
      </c>
      <c r="N198" s="345" t="s">
        <v>562</v>
      </c>
      <c r="O198" s="423" t="s">
        <v>563</v>
      </c>
      <c r="P198" s="424" t="s">
        <v>564</v>
      </c>
    </row>
    <row r="199" spans="2:16" ht="12">
      <c r="B199" s="329" t="s">
        <v>54</v>
      </c>
      <c r="C199" s="331" t="s">
        <v>928</v>
      </c>
      <c r="D199" s="319">
        <v>20596</v>
      </c>
      <c r="E199" s="320">
        <v>8617</v>
      </c>
      <c r="F199" s="320">
        <v>4789</v>
      </c>
      <c r="G199" s="320">
        <v>7190</v>
      </c>
      <c r="H199" s="320">
        <v>1794</v>
      </c>
      <c r="I199" s="320">
        <v>5396</v>
      </c>
      <c r="J199" s="320">
        <v>3832</v>
      </c>
      <c r="K199" s="319">
        <v>1751</v>
      </c>
      <c r="L199" s="319">
        <v>2081</v>
      </c>
      <c r="M199" s="319">
        <v>1564</v>
      </c>
      <c r="N199" s="342">
        <v>73869</v>
      </c>
      <c r="O199" s="425">
        <f>+D199/N199</f>
        <v>0.27881790737657203</v>
      </c>
      <c r="P199" s="426">
        <f>+G199/N199</f>
        <v>9.7334470481528115E-2</v>
      </c>
    </row>
    <row r="200" spans="2:16" ht="12">
      <c r="B200" s="330" t="s">
        <v>55</v>
      </c>
      <c r="C200" s="332" t="s">
        <v>2</v>
      </c>
      <c r="D200" s="321">
        <v>136</v>
      </c>
      <c r="E200" s="322">
        <v>0</v>
      </c>
      <c r="F200" s="322">
        <v>0</v>
      </c>
      <c r="G200" s="322">
        <v>136</v>
      </c>
      <c r="H200" s="322">
        <v>22</v>
      </c>
      <c r="I200" s="322">
        <v>114</v>
      </c>
      <c r="J200" s="322">
        <v>113</v>
      </c>
      <c r="K200" s="321">
        <v>57</v>
      </c>
      <c r="L200" s="321">
        <v>56</v>
      </c>
      <c r="M200" s="321">
        <v>1</v>
      </c>
      <c r="N200" s="342">
        <v>2193</v>
      </c>
      <c r="O200" s="425">
        <f t="shared" ref="O200:O229" si="5">+D200/N200</f>
        <v>6.2015503875968991E-2</v>
      </c>
      <c r="P200" s="426">
        <f t="shared" ref="P200:P229" si="6">+G200/N200</f>
        <v>6.2015503875968991E-2</v>
      </c>
    </row>
    <row r="201" spans="2:16" ht="12">
      <c r="B201" s="330" t="s">
        <v>56</v>
      </c>
      <c r="C201" s="332" t="s">
        <v>383</v>
      </c>
      <c r="D201" s="321">
        <v>12293</v>
      </c>
      <c r="E201" s="322">
        <v>247</v>
      </c>
      <c r="F201" s="322">
        <v>129</v>
      </c>
      <c r="G201" s="322">
        <v>11917</v>
      </c>
      <c r="H201" s="322">
        <v>528</v>
      </c>
      <c r="I201" s="322">
        <v>11389</v>
      </c>
      <c r="J201" s="322">
        <v>11194</v>
      </c>
      <c r="K201" s="321">
        <v>4679</v>
      </c>
      <c r="L201" s="321">
        <v>6515</v>
      </c>
      <c r="M201" s="321">
        <v>195</v>
      </c>
      <c r="N201" s="342">
        <v>474208</v>
      </c>
      <c r="O201" s="425">
        <f t="shared" si="5"/>
        <v>2.5923223564343074E-2</v>
      </c>
      <c r="P201" s="426">
        <f t="shared" si="6"/>
        <v>2.5130322558877118E-2</v>
      </c>
    </row>
    <row r="202" spans="2:16" ht="12">
      <c r="B202" s="330" t="s">
        <v>57</v>
      </c>
      <c r="C202" s="333" t="s">
        <v>6</v>
      </c>
      <c r="D202" s="321">
        <v>8760</v>
      </c>
      <c r="E202" s="322">
        <v>432</v>
      </c>
      <c r="F202" s="322">
        <v>161</v>
      </c>
      <c r="G202" s="322">
        <v>8167</v>
      </c>
      <c r="H202" s="322">
        <v>565</v>
      </c>
      <c r="I202" s="322">
        <v>7602</v>
      </c>
      <c r="J202" s="322">
        <v>7521</v>
      </c>
      <c r="K202" s="321">
        <v>5317</v>
      </c>
      <c r="L202" s="321">
        <v>2204</v>
      </c>
      <c r="M202" s="321">
        <v>81</v>
      </c>
      <c r="N202" s="342">
        <v>133224</v>
      </c>
      <c r="O202" s="425">
        <f t="shared" si="5"/>
        <v>6.5753918212934609E-2</v>
      </c>
      <c r="P202" s="426">
        <f t="shared" si="6"/>
        <v>6.1302768269981385E-2</v>
      </c>
    </row>
    <row r="203" spans="2:16" ht="12">
      <c r="B203" s="330" t="s">
        <v>58</v>
      </c>
      <c r="C203" s="333" t="s">
        <v>536</v>
      </c>
      <c r="D203" s="321">
        <v>7127</v>
      </c>
      <c r="E203" s="322">
        <v>381</v>
      </c>
      <c r="F203" s="322">
        <v>124</v>
      </c>
      <c r="G203" s="322">
        <v>6622</v>
      </c>
      <c r="H203" s="322">
        <v>428</v>
      </c>
      <c r="I203" s="322">
        <v>6194</v>
      </c>
      <c r="J203" s="322">
        <v>6140</v>
      </c>
      <c r="K203" s="321">
        <v>4758</v>
      </c>
      <c r="L203" s="321">
        <v>1382</v>
      </c>
      <c r="M203" s="321">
        <v>54</v>
      </c>
      <c r="N203" s="342">
        <v>202617</v>
      </c>
      <c r="O203" s="425">
        <f t="shared" si="5"/>
        <v>3.5174738546123969E-2</v>
      </c>
      <c r="P203" s="426">
        <f t="shared" si="6"/>
        <v>3.2682351431518576E-2</v>
      </c>
    </row>
    <row r="204" spans="2:16" ht="12">
      <c r="B204" s="330" t="s">
        <v>59</v>
      </c>
      <c r="C204" s="333" t="s">
        <v>9</v>
      </c>
      <c r="D204" s="321">
        <v>9135</v>
      </c>
      <c r="E204" s="322">
        <v>16</v>
      </c>
      <c r="F204" s="322">
        <v>16</v>
      </c>
      <c r="G204" s="322">
        <v>9103</v>
      </c>
      <c r="H204" s="322">
        <v>199</v>
      </c>
      <c r="I204" s="322">
        <v>8904</v>
      </c>
      <c r="J204" s="322">
        <v>8871</v>
      </c>
      <c r="K204" s="321">
        <v>6874</v>
      </c>
      <c r="L204" s="321">
        <v>1997</v>
      </c>
      <c r="M204" s="321">
        <v>33</v>
      </c>
      <c r="N204" s="342">
        <v>1016571</v>
      </c>
      <c r="O204" s="425">
        <f t="shared" si="5"/>
        <v>8.9860914781161368E-3</v>
      </c>
      <c r="P204" s="426">
        <f t="shared" si="6"/>
        <v>8.9546131062168809E-3</v>
      </c>
    </row>
    <row r="205" spans="2:16" ht="12">
      <c r="B205" s="330" t="s">
        <v>60</v>
      </c>
      <c r="C205" s="332" t="s">
        <v>537</v>
      </c>
      <c r="D205" s="321">
        <v>217</v>
      </c>
      <c r="E205" s="322">
        <v>0</v>
      </c>
      <c r="F205" s="322">
        <v>0</v>
      </c>
      <c r="G205" s="322">
        <v>217</v>
      </c>
      <c r="H205" s="322">
        <v>12</v>
      </c>
      <c r="I205" s="322">
        <v>205</v>
      </c>
      <c r="J205" s="322">
        <v>205</v>
      </c>
      <c r="K205" s="321">
        <v>159</v>
      </c>
      <c r="L205" s="321">
        <v>46</v>
      </c>
      <c r="M205" s="321">
        <v>0</v>
      </c>
      <c r="N205" s="342">
        <v>5765</v>
      </c>
      <c r="O205" s="425">
        <f t="shared" si="5"/>
        <v>3.7640936686903728E-2</v>
      </c>
      <c r="P205" s="426">
        <f t="shared" si="6"/>
        <v>3.7640936686903728E-2</v>
      </c>
    </row>
    <row r="206" spans="2:16" ht="12">
      <c r="B206" s="330" t="s">
        <v>61</v>
      </c>
      <c r="C206" s="332" t="s">
        <v>871</v>
      </c>
      <c r="D206" s="321">
        <v>19019</v>
      </c>
      <c r="E206" s="322">
        <v>141</v>
      </c>
      <c r="F206" s="322">
        <v>29</v>
      </c>
      <c r="G206" s="322">
        <v>18849</v>
      </c>
      <c r="H206" s="322">
        <v>346</v>
      </c>
      <c r="I206" s="322">
        <v>18503</v>
      </c>
      <c r="J206" s="322">
        <v>18482</v>
      </c>
      <c r="K206" s="321">
        <v>14321</v>
      </c>
      <c r="L206" s="321">
        <v>4161</v>
      </c>
      <c r="M206" s="321">
        <v>21</v>
      </c>
      <c r="N206" s="342">
        <v>685010</v>
      </c>
      <c r="O206" s="425">
        <f t="shared" si="5"/>
        <v>2.7764558181632384E-2</v>
      </c>
      <c r="P206" s="426">
        <f t="shared" si="6"/>
        <v>2.7516386622093107E-2</v>
      </c>
    </row>
    <row r="207" spans="2:16" ht="12">
      <c r="B207" s="330" t="s">
        <v>62</v>
      </c>
      <c r="C207" s="332" t="s">
        <v>538</v>
      </c>
      <c r="D207" s="321">
        <v>9862</v>
      </c>
      <c r="E207" s="322">
        <v>190</v>
      </c>
      <c r="F207" s="322">
        <v>76</v>
      </c>
      <c r="G207" s="322">
        <v>9596</v>
      </c>
      <c r="H207" s="322">
        <v>406</v>
      </c>
      <c r="I207" s="322">
        <v>9190</v>
      </c>
      <c r="J207" s="322">
        <v>9070</v>
      </c>
      <c r="K207" s="321">
        <v>7028</v>
      </c>
      <c r="L207" s="321">
        <v>2042</v>
      </c>
      <c r="M207" s="321">
        <v>120</v>
      </c>
      <c r="N207" s="342">
        <v>283415</v>
      </c>
      <c r="O207" s="425">
        <f t="shared" si="5"/>
        <v>3.4797029091614771E-2</v>
      </c>
      <c r="P207" s="426">
        <f t="shared" si="6"/>
        <v>3.3858476086304538E-2</v>
      </c>
    </row>
    <row r="208" spans="2:16" ht="12">
      <c r="B208" s="330" t="s">
        <v>63</v>
      </c>
      <c r="C208" s="332" t="s">
        <v>13</v>
      </c>
      <c r="D208" s="321">
        <v>2038</v>
      </c>
      <c r="E208" s="322">
        <v>33</v>
      </c>
      <c r="F208" s="322">
        <v>6</v>
      </c>
      <c r="G208" s="322">
        <v>1999</v>
      </c>
      <c r="H208" s="322">
        <v>59</v>
      </c>
      <c r="I208" s="322">
        <v>1940</v>
      </c>
      <c r="J208" s="322">
        <v>1940</v>
      </c>
      <c r="K208" s="321">
        <v>1503</v>
      </c>
      <c r="L208" s="321">
        <v>437</v>
      </c>
      <c r="M208" s="321">
        <v>0</v>
      </c>
      <c r="N208" s="342">
        <v>88605</v>
      </c>
      <c r="O208" s="425">
        <f t="shared" si="5"/>
        <v>2.3000959313808477E-2</v>
      </c>
      <c r="P208" s="426">
        <f t="shared" si="6"/>
        <v>2.2560803566390158E-2</v>
      </c>
    </row>
    <row r="209" spans="2:16" ht="12">
      <c r="B209" s="330" t="s">
        <v>64</v>
      </c>
      <c r="C209" s="332" t="s">
        <v>15</v>
      </c>
      <c r="D209" s="321">
        <v>2347</v>
      </c>
      <c r="E209" s="322">
        <v>22</v>
      </c>
      <c r="F209" s="322">
        <v>0</v>
      </c>
      <c r="G209" s="322">
        <v>2325</v>
      </c>
      <c r="H209" s="322">
        <v>47</v>
      </c>
      <c r="I209" s="322">
        <v>2278</v>
      </c>
      <c r="J209" s="322">
        <v>2270</v>
      </c>
      <c r="K209" s="321">
        <v>1759</v>
      </c>
      <c r="L209" s="321">
        <v>511</v>
      </c>
      <c r="M209" s="321">
        <v>8</v>
      </c>
      <c r="N209" s="342">
        <v>216369</v>
      </c>
      <c r="O209" s="425">
        <f t="shared" si="5"/>
        <v>1.0847210090170034E-2</v>
      </c>
      <c r="P209" s="426">
        <f t="shared" si="6"/>
        <v>1.0745531938493962E-2</v>
      </c>
    </row>
    <row r="210" spans="2:16" ht="12">
      <c r="B210" s="330" t="s">
        <v>65</v>
      </c>
      <c r="C210" s="332" t="s">
        <v>17</v>
      </c>
      <c r="D210" s="321">
        <v>11765</v>
      </c>
      <c r="E210" s="322">
        <v>319</v>
      </c>
      <c r="F210" s="322">
        <v>71</v>
      </c>
      <c r="G210" s="322">
        <v>11375</v>
      </c>
      <c r="H210" s="322">
        <v>800</v>
      </c>
      <c r="I210" s="322">
        <v>10575</v>
      </c>
      <c r="J210" s="322">
        <v>10538</v>
      </c>
      <c r="K210" s="321">
        <v>7856</v>
      </c>
      <c r="L210" s="321">
        <v>2682</v>
      </c>
      <c r="M210" s="321">
        <v>37</v>
      </c>
      <c r="N210" s="342">
        <v>355007</v>
      </c>
      <c r="O210" s="425">
        <f t="shared" si="5"/>
        <v>3.3140191601855738E-2</v>
      </c>
      <c r="P210" s="426">
        <f t="shared" si="6"/>
        <v>3.2041621714501402E-2</v>
      </c>
    </row>
    <row r="211" spans="2:16" ht="12">
      <c r="B211" s="330" t="s">
        <v>66</v>
      </c>
      <c r="C211" s="332" t="s">
        <v>539</v>
      </c>
      <c r="D211" s="321">
        <v>13092</v>
      </c>
      <c r="E211" s="322">
        <v>132</v>
      </c>
      <c r="F211" s="322">
        <v>21</v>
      </c>
      <c r="G211" s="322">
        <v>12939</v>
      </c>
      <c r="H211" s="322">
        <v>369</v>
      </c>
      <c r="I211" s="322">
        <v>12570</v>
      </c>
      <c r="J211" s="322">
        <v>12533</v>
      </c>
      <c r="K211" s="321">
        <v>9701</v>
      </c>
      <c r="L211" s="321">
        <v>2832</v>
      </c>
      <c r="M211" s="321">
        <v>37</v>
      </c>
      <c r="N211" s="342">
        <v>839147</v>
      </c>
      <c r="O211" s="425">
        <f t="shared" si="5"/>
        <v>1.5601557295682401E-2</v>
      </c>
      <c r="P211" s="426">
        <f t="shared" si="6"/>
        <v>1.5419229288789688E-2</v>
      </c>
    </row>
    <row r="212" spans="2:16" ht="12">
      <c r="B212" s="330" t="s">
        <v>67</v>
      </c>
      <c r="C212" s="332" t="s">
        <v>540</v>
      </c>
      <c r="D212" s="321">
        <v>12979</v>
      </c>
      <c r="E212" s="322">
        <v>162</v>
      </c>
      <c r="F212" s="322">
        <v>28</v>
      </c>
      <c r="G212" s="322">
        <v>12789</v>
      </c>
      <c r="H212" s="322">
        <v>685</v>
      </c>
      <c r="I212" s="322">
        <v>12104</v>
      </c>
      <c r="J212" s="322">
        <v>12059</v>
      </c>
      <c r="K212" s="321">
        <v>9334</v>
      </c>
      <c r="L212" s="321">
        <v>2725</v>
      </c>
      <c r="M212" s="321">
        <v>45</v>
      </c>
      <c r="N212" s="342">
        <v>596128</v>
      </c>
      <c r="O212" s="425">
        <f t="shared" si="5"/>
        <v>2.1772169735358848E-2</v>
      </c>
      <c r="P212" s="426">
        <f t="shared" si="6"/>
        <v>2.1453446239733748E-2</v>
      </c>
    </row>
    <row r="213" spans="2:16" ht="12">
      <c r="B213" s="330" t="s">
        <v>68</v>
      </c>
      <c r="C213" s="332" t="s">
        <v>541</v>
      </c>
      <c r="D213" s="321">
        <v>4682</v>
      </c>
      <c r="E213" s="322">
        <v>22</v>
      </c>
      <c r="F213" s="322">
        <v>13</v>
      </c>
      <c r="G213" s="322">
        <v>4647</v>
      </c>
      <c r="H213" s="322">
        <v>123</v>
      </c>
      <c r="I213" s="322">
        <v>4524</v>
      </c>
      <c r="J213" s="322">
        <v>4518</v>
      </c>
      <c r="K213" s="321">
        <v>3497</v>
      </c>
      <c r="L213" s="321">
        <v>1021</v>
      </c>
      <c r="M213" s="321">
        <v>6</v>
      </c>
      <c r="N213" s="342">
        <v>201730</v>
      </c>
      <c r="O213" s="425">
        <f t="shared" si="5"/>
        <v>2.3209240073365389E-2</v>
      </c>
      <c r="P213" s="426">
        <f t="shared" si="6"/>
        <v>2.3035740841719131E-2</v>
      </c>
    </row>
    <row r="214" spans="2:16" ht="12">
      <c r="B214" s="330" t="s">
        <v>69</v>
      </c>
      <c r="C214" s="332" t="s">
        <v>243</v>
      </c>
      <c r="D214" s="321">
        <v>16118</v>
      </c>
      <c r="E214" s="322">
        <v>82</v>
      </c>
      <c r="F214" s="322">
        <v>16</v>
      </c>
      <c r="G214" s="322">
        <v>16020</v>
      </c>
      <c r="H214" s="322">
        <v>152</v>
      </c>
      <c r="I214" s="322">
        <v>15868</v>
      </c>
      <c r="J214" s="322">
        <v>15858</v>
      </c>
      <c r="K214" s="321">
        <v>12274</v>
      </c>
      <c r="L214" s="321">
        <v>3584</v>
      </c>
      <c r="M214" s="321">
        <v>10</v>
      </c>
      <c r="N214" s="342">
        <v>330777</v>
      </c>
      <c r="O214" s="425">
        <f t="shared" si="5"/>
        <v>4.8727692675125535E-2</v>
      </c>
      <c r="P214" s="426">
        <f t="shared" si="6"/>
        <v>4.8431420564307673E-2</v>
      </c>
    </row>
    <row r="215" spans="2:16" ht="12">
      <c r="B215" s="330" t="s">
        <v>70</v>
      </c>
      <c r="C215" s="332" t="s">
        <v>52</v>
      </c>
      <c r="D215" s="321">
        <v>16471</v>
      </c>
      <c r="E215" s="322">
        <v>114</v>
      </c>
      <c r="F215" s="322">
        <v>36</v>
      </c>
      <c r="G215" s="322">
        <v>16321</v>
      </c>
      <c r="H215" s="322">
        <v>370</v>
      </c>
      <c r="I215" s="322">
        <v>15951</v>
      </c>
      <c r="J215" s="322">
        <v>15738</v>
      </c>
      <c r="K215" s="321">
        <v>12182</v>
      </c>
      <c r="L215" s="321">
        <v>3556</v>
      </c>
      <c r="M215" s="321">
        <v>213</v>
      </c>
      <c r="N215" s="342">
        <v>760744</v>
      </c>
      <c r="O215" s="425">
        <f t="shared" si="5"/>
        <v>2.16511730621602E-2</v>
      </c>
      <c r="P215" s="426">
        <f t="shared" si="6"/>
        <v>2.1453997665443304E-2</v>
      </c>
    </row>
    <row r="216" spans="2:16" ht="12">
      <c r="B216" s="330" t="s">
        <v>72</v>
      </c>
      <c r="C216" s="332" t="s">
        <v>929</v>
      </c>
      <c r="D216" s="321">
        <v>1555</v>
      </c>
      <c r="E216" s="322">
        <v>16</v>
      </c>
      <c r="F216" s="322">
        <v>0</v>
      </c>
      <c r="G216" s="322">
        <v>1539</v>
      </c>
      <c r="H216" s="322">
        <v>17</v>
      </c>
      <c r="I216" s="322">
        <v>1522</v>
      </c>
      <c r="J216" s="322">
        <v>1519</v>
      </c>
      <c r="K216" s="321">
        <v>1175</v>
      </c>
      <c r="L216" s="321">
        <v>344</v>
      </c>
      <c r="M216" s="321">
        <v>3</v>
      </c>
      <c r="N216" s="342">
        <v>40889</v>
      </c>
      <c r="O216" s="425">
        <f t="shared" si="5"/>
        <v>3.8029787962532709E-2</v>
      </c>
      <c r="P216" s="426">
        <f t="shared" si="6"/>
        <v>3.7638484678030763E-2</v>
      </c>
    </row>
    <row r="217" spans="2:16" ht="12">
      <c r="B217" s="330" t="s">
        <v>73</v>
      </c>
      <c r="C217" s="332" t="s">
        <v>53</v>
      </c>
      <c r="D217" s="321">
        <v>13469</v>
      </c>
      <c r="E217" s="322">
        <v>69</v>
      </c>
      <c r="F217" s="322">
        <v>15</v>
      </c>
      <c r="G217" s="322">
        <v>13385</v>
      </c>
      <c r="H217" s="322">
        <v>194</v>
      </c>
      <c r="I217" s="322">
        <v>13191</v>
      </c>
      <c r="J217" s="322">
        <v>12855</v>
      </c>
      <c r="K217" s="321">
        <v>9950</v>
      </c>
      <c r="L217" s="321">
        <v>2905</v>
      </c>
      <c r="M217" s="321">
        <v>336</v>
      </c>
      <c r="N217" s="342">
        <v>1020423</v>
      </c>
      <c r="O217" s="425">
        <f t="shared" si="5"/>
        <v>1.3199428080315712E-2</v>
      </c>
      <c r="P217" s="426">
        <f t="shared" si="6"/>
        <v>1.311710927723111E-2</v>
      </c>
    </row>
    <row r="218" spans="2:16" ht="12">
      <c r="B218" s="330" t="s">
        <v>74</v>
      </c>
      <c r="C218" s="332" t="s">
        <v>23</v>
      </c>
      <c r="D218" s="321">
        <v>10763</v>
      </c>
      <c r="E218" s="322">
        <v>707</v>
      </c>
      <c r="F218" s="322">
        <v>218</v>
      </c>
      <c r="G218" s="322">
        <v>9838</v>
      </c>
      <c r="H218" s="322">
        <v>835</v>
      </c>
      <c r="I218" s="322">
        <v>9003</v>
      </c>
      <c r="J218" s="322">
        <v>8919</v>
      </c>
      <c r="K218" s="321">
        <v>6919</v>
      </c>
      <c r="L218" s="321">
        <v>2000</v>
      </c>
      <c r="M218" s="321">
        <v>84</v>
      </c>
      <c r="N218" s="342">
        <v>145817</v>
      </c>
      <c r="O218" s="425">
        <f t="shared" si="5"/>
        <v>7.3811695481322478E-2</v>
      </c>
      <c r="P218" s="426">
        <f t="shared" si="6"/>
        <v>6.7468127858891627E-2</v>
      </c>
    </row>
    <row r="219" spans="2:16" ht="12">
      <c r="B219" s="330" t="s">
        <v>76</v>
      </c>
      <c r="C219" s="332" t="s">
        <v>25</v>
      </c>
      <c r="D219" s="321">
        <v>35208</v>
      </c>
      <c r="E219" s="322">
        <v>5451</v>
      </c>
      <c r="F219" s="322">
        <v>1261</v>
      </c>
      <c r="G219" s="322">
        <v>28496</v>
      </c>
      <c r="H219" s="322">
        <v>5785</v>
      </c>
      <c r="I219" s="322">
        <v>22711</v>
      </c>
      <c r="J219" s="322">
        <v>21721</v>
      </c>
      <c r="K219" s="321">
        <v>18319</v>
      </c>
      <c r="L219" s="321">
        <v>3402</v>
      </c>
      <c r="M219" s="321">
        <v>990</v>
      </c>
      <c r="N219" s="342">
        <v>582708</v>
      </c>
      <c r="O219" s="425">
        <f t="shared" si="5"/>
        <v>6.0421343108383617E-2</v>
      </c>
      <c r="P219" s="426">
        <f t="shared" si="6"/>
        <v>4.890270941878265E-2</v>
      </c>
    </row>
    <row r="220" spans="2:16" ht="12">
      <c r="B220" s="330" t="s">
        <v>77</v>
      </c>
      <c r="C220" s="332" t="s">
        <v>542</v>
      </c>
      <c r="D220" s="321">
        <v>824</v>
      </c>
      <c r="E220" s="322">
        <v>0</v>
      </c>
      <c r="F220" s="322">
        <v>0</v>
      </c>
      <c r="G220" s="322">
        <v>824</v>
      </c>
      <c r="H220" s="322">
        <v>68</v>
      </c>
      <c r="I220" s="322">
        <v>756</v>
      </c>
      <c r="J220" s="322">
        <v>749</v>
      </c>
      <c r="K220" s="321">
        <v>590</v>
      </c>
      <c r="L220" s="321">
        <v>159</v>
      </c>
      <c r="M220" s="321">
        <v>7</v>
      </c>
      <c r="N220" s="342">
        <v>121531</v>
      </c>
      <c r="O220" s="425">
        <f t="shared" si="5"/>
        <v>6.7801630859616064E-3</v>
      </c>
      <c r="P220" s="426">
        <f t="shared" si="6"/>
        <v>6.7801630859616064E-3</v>
      </c>
    </row>
    <row r="221" spans="2:16" ht="12">
      <c r="B221" s="330" t="s">
        <v>79</v>
      </c>
      <c r="C221" s="332" t="s">
        <v>281</v>
      </c>
      <c r="D221" s="321">
        <v>1275</v>
      </c>
      <c r="E221" s="322">
        <v>0</v>
      </c>
      <c r="F221" s="322">
        <v>0</v>
      </c>
      <c r="G221" s="322">
        <v>1275</v>
      </c>
      <c r="H221" s="322">
        <v>7</v>
      </c>
      <c r="I221" s="322">
        <v>1268</v>
      </c>
      <c r="J221" s="322">
        <v>1266</v>
      </c>
      <c r="K221" s="321">
        <v>994</v>
      </c>
      <c r="L221" s="321">
        <v>272</v>
      </c>
      <c r="M221" s="321">
        <v>2</v>
      </c>
      <c r="N221" s="342">
        <v>58497</v>
      </c>
      <c r="O221" s="425">
        <f t="shared" si="5"/>
        <v>2.1795989537925022E-2</v>
      </c>
      <c r="P221" s="426">
        <f t="shared" si="6"/>
        <v>2.1795989537925022E-2</v>
      </c>
    </row>
    <row r="222" spans="2:16" ht="12">
      <c r="B222" s="330" t="s">
        <v>80</v>
      </c>
      <c r="C222" s="332" t="s">
        <v>283</v>
      </c>
      <c r="D222" s="321">
        <v>3357</v>
      </c>
      <c r="E222" s="322">
        <v>60</v>
      </c>
      <c r="F222" s="322">
        <v>13</v>
      </c>
      <c r="G222" s="322">
        <v>3284</v>
      </c>
      <c r="H222" s="322">
        <v>355</v>
      </c>
      <c r="I222" s="322">
        <v>2929</v>
      </c>
      <c r="J222" s="322">
        <v>2818</v>
      </c>
      <c r="K222" s="321">
        <v>1112</v>
      </c>
      <c r="L222" s="321">
        <v>1706</v>
      </c>
      <c r="M222" s="321">
        <v>111</v>
      </c>
      <c r="N222" s="342">
        <v>72532</v>
      </c>
      <c r="O222" s="425">
        <f t="shared" si="5"/>
        <v>4.6283019908454202E-2</v>
      </c>
      <c r="P222" s="426">
        <f t="shared" si="6"/>
        <v>4.5276567583962937E-2</v>
      </c>
    </row>
    <row r="223" spans="2:16" ht="12">
      <c r="B223" s="330" t="s">
        <v>81</v>
      </c>
      <c r="C223" s="332" t="s">
        <v>29</v>
      </c>
      <c r="D223" s="321">
        <v>98360</v>
      </c>
      <c r="E223" s="322">
        <v>5249</v>
      </c>
      <c r="F223" s="322">
        <v>2007</v>
      </c>
      <c r="G223" s="322">
        <v>91104</v>
      </c>
      <c r="H223" s="322">
        <v>5699</v>
      </c>
      <c r="I223" s="322">
        <v>85405</v>
      </c>
      <c r="J223" s="322">
        <v>81283</v>
      </c>
      <c r="K223" s="321">
        <v>34693</v>
      </c>
      <c r="L223" s="321">
        <v>46590</v>
      </c>
      <c r="M223" s="321">
        <v>4122</v>
      </c>
      <c r="N223" s="342">
        <v>636400</v>
      </c>
      <c r="O223" s="425">
        <f t="shared" si="5"/>
        <v>0.15455688246385921</v>
      </c>
      <c r="P223" s="426">
        <f t="shared" si="6"/>
        <v>0.14315524827152734</v>
      </c>
    </row>
    <row r="224" spans="2:16" ht="12">
      <c r="B224" s="330" t="s">
        <v>83</v>
      </c>
      <c r="C224" s="332" t="s">
        <v>543</v>
      </c>
      <c r="D224" s="321">
        <v>15814</v>
      </c>
      <c r="E224" s="322">
        <v>72</v>
      </c>
      <c r="F224" s="322">
        <v>19</v>
      </c>
      <c r="G224" s="322">
        <v>15723</v>
      </c>
      <c r="H224" s="322">
        <v>490</v>
      </c>
      <c r="I224" s="322">
        <v>15233</v>
      </c>
      <c r="J224" s="322">
        <v>15146</v>
      </c>
      <c r="K224" s="321">
        <v>11323</v>
      </c>
      <c r="L224" s="321">
        <v>3823</v>
      </c>
      <c r="M224" s="321">
        <v>87</v>
      </c>
      <c r="N224" s="342">
        <v>304413</v>
      </c>
      <c r="O224" s="425">
        <f t="shared" si="5"/>
        <v>5.1949161172486061E-2</v>
      </c>
      <c r="P224" s="426">
        <f t="shared" si="6"/>
        <v>5.1650225187491995E-2</v>
      </c>
    </row>
    <row r="225" spans="2:16" ht="12">
      <c r="B225" s="330" t="s">
        <v>84</v>
      </c>
      <c r="C225" s="332" t="s">
        <v>32</v>
      </c>
      <c r="D225" s="321">
        <v>8342</v>
      </c>
      <c r="E225" s="322">
        <v>1052</v>
      </c>
      <c r="F225" s="322">
        <v>226</v>
      </c>
      <c r="G225" s="322">
        <v>7064</v>
      </c>
      <c r="H225" s="322">
        <v>2424</v>
      </c>
      <c r="I225" s="322">
        <v>4640</v>
      </c>
      <c r="J225" s="322">
        <v>4534</v>
      </c>
      <c r="K225" s="321">
        <v>2763</v>
      </c>
      <c r="L225" s="321">
        <v>1771</v>
      </c>
      <c r="M225" s="321">
        <v>106</v>
      </c>
      <c r="N225" s="342">
        <v>806717</v>
      </c>
      <c r="O225" s="425">
        <f t="shared" si="5"/>
        <v>1.0340677089983229E-2</v>
      </c>
      <c r="P225" s="426">
        <f t="shared" si="6"/>
        <v>8.7564784180821781E-3</v>
      </c>
    </row>
    <row r="226" spans="2:16" ht="12">
      <c r="B226" s="330" t="s">
        <v>85</v>
      </c>
      <c r="C226" s="332" t="s">
        <v>544</v>
      </c>
      <c r="D226" s="321">
        <v>29144</v>
      </c>
      <c r="E226" s="322">
        <v>643</v>
      </c>
      <c r="F226" s="322">
        <v>119</v>
      </c>
      <c r="G226" s="322">
        <v>28382</v>
      </c>
      <c r="H226" s="322">
        <v>994</v>
      </c>
      <c r="I226" s="322">
        <v>27388</v>
      </c>
      <c r="J226" s="322">
        <v>27078</v>
      </c>
      <c r="K226" s="321">
        <v>18149</v>
      </c>
      <c r="L226" s="321">
        <v>8929</v>
      </c>
      <c r="M226" s="321">
        <v>310</v>
      </c>
      <c r="N226" s="342">
        <v>431790</v>
      </c>
      <c r="O226" s="425">
        <f t="shared" si="5"/>
        <v>6.7495773408369805E-2</v>
      </c>
      <c r="P226" s="426">
        <f t="shared" si="6"/>
        <v>6.5731026656476524E-2</v>
      </c>
    </row>
    <row r="227" spans="2:16" ht="12">
      <c r="B227" s="330" t="s">
        <v>86</v>
      </c>
      <c r="C227" s="332" t="s">
        <v>384</v>
      </c>
      <c r="D227" s="321">
        <v>5945</v>
      </c>
      <c r="E227" s="322">
        <v>426</v>
      </c>
      <c r="F227" s="322">
        <v>16</v>
      </c>
      <c r="G227" s="322">
        <v>5503</v>
      </c>
      <c r="H227" s="322">
        <v>437</v>
      </c>
      <c r="I227" s="322">
        <v>5066</v>
      </c>
      <c r="J227" s="322">
        <v>5028</v>
      </c>
      <c r="K227" s="321">
        <v>3407</v>
      </c>
      <c r="L227" s="321">
        <v>1621</v>
      </c>
      <c r="M227" s="321">
        <v>38</v>
      </c>
      <c r="N227" s="342">
        <v>221588</v>
      </c>
      <c r="O227" s="425">
        <f t="shared" si="5"/>
        <v>2.6829070166254489E-2</v>
      </c>
      <c r="P227" s="426">
        <f t="shared" si="6"/>
        <v>2.4834377312850875E-2</v>
      </c>
    </row>
    <row r="228" spans="2:16" ht="12">
      <c r="B228" s="330" t="s">
        <v>87</v>
      </c>
      <c r="C228" s="332" t="s">
        <v>36</v>
      </c>
      <c r="D228" s="321">
        <v>20037</v>
      </c>
      <c r="E228" s="322">
        <v>0</v>
      </c>
      <c r="F228" s="322">
        <v>0</v>
      </c>
      <c r="G228" s="322">
        <v>20037</v>
      </c>
      <c r="H228" s="322">
        <v>0</v>
      </c>
      <c r="I228" s="322">
        <v>20037</v>
      </c>
      <c r="J228" s="322">
        <v>20032</v>
      </c>
      <c r="K228" s="321">
        <v>15371</v>
      </c>
      <c r="L228" s="321">
        <v>4661</v>
      </c>
      <c r="M228" s="321">
        <v>5</v>
      </c>
      <c r="N228" s="342">
        <v>378845</v>
      </c>
      <c r="O228" s="425">
        <f t="shared" si="5"/>
        <v>5.2889704232601725E-2</v>
      </c>
      <c r="P228" s="426">
        <f t="shared" si="6"/>
        <v>5.2889704232601725E-2</v>
      </c>
    </row>
    <row r="229" spans="2:16" ht="12">
      <c r="B229" s="330" t="s">
        <v>88</v>
      </c>
      <c r="C229" s="332" t="s">
        <v>545</v>
      </c>
      <c r="D229" s="321">
        <v>39282</v>
      </c>
      <c r="E229" s="322">
        <v>1597</v>
      </c>
      <c r="F229" s="322">
        <v>171</v>
      </c>
      <c r="G229" s="322">
        <v>37514</v>
      </c>
      <c r="H229" s="322">
        <v>402</v>
      </c>
      <c r="I229" s="322">
        <v>37112</v>
      </c>
      <c r="J229" s="322">
        <v>34291</v>
      </c>
      <c r="K229" s="321">
        <v>22081</v>
      </c>
      <c r="L229" s="321">
        <v>12210</v>
      </c>
      <c r="M229" s="321">
        <v>2821</v>
      </c>
      <c r="N229" s="342">
        <v>564268</v>
      </c>
      <c r="O229" s="425">
        <f t="shared" si="5"/>
        <v>6.9615856295235604E-2</v>
      </c>
      <c r="P229" s="426">
        <f t="shared" si="6"/>
        <v>6.648259337761489E-2</v>
      </c>
    </row>
    <row r="230" spans="2:16" ht="12">
      <c r="B230" s="330" t="s">
        <v>89</v>
      </c>
      <c r="C230" s="332" t="s">
        <v>546</v>
      </c>
      <c r="D230" s="321">
        <v>86752</v>
      </c>
      <c r="E230" s="322">
        <v>2479</v>
      </c>
      <c r="F230" s="322">
        <v>322</v>
      </c>
      <c r="G230" s="322">
        <v>83951</v>
      </c>
      <c r="H230" s="322">
        <v>2633</v>
      </c>
      <c r="I230" s="322">
        <v>81318</v>
      </c>
      <c r="J230" s="322">
        <v>79022</v>
      </c>
      <c r="K230" s="321">
        <v>46484</v>
      </c>
      <c r="L230" s="321">
        <v>32538</v>
      </c>
      <c r="M230" s="321">
        <v>2296</v>
      </c>
      <c r="N230" s="342">
        <v>685516</v>
      </c>
      <c r="O230" s="425">
        <f>+D230/N230</f>
        <v>0.1265499273539932</v>
      </c>
      <c r="P230" s="426">
        <f>+G230/N230</f>
        <v>0.12246395416007795</v>
      </c>
    </row>
    <row r="231" spans="2:16" ht="12">
      <c r="B231" s="330" t="s">
        <v>90</v>
      </c>
      <c r="C231" s="332" t="s">
        <v>930</v>
      </c>
      <c r="D231" s="321">
        <v>22396</v>
      </c>
      <c r="E231" s="322">
        <v>178</v>
      </c>
      <c r="F231" s="322">
        <v>45</v>
      </c>
      <c r="G231" s="322">
        <v>22173</v>
      </c>
      <c r="H231" s="322">
        <v>1378</v>
      </c>
      <c r="I231" s="322">
        <v>20795</v>
      </c>
      <c r="J231" s="322">
        <v>20139</v>
      </c>
      <c r="K231" s="321">
        <v>8258</v>
      </c>
      <c r="L231" s="321">
        <v>11881</v>
      </c>
      <c r="M231" s="321">
        <v>656</v>
      </c>
      <c r="N231" s="342">
        <v>79666</v>
      </c>
      <c r="O231" s="425">
        <f t="shared" ref="O231:O235" si="7">+D231/N231</f>
        <v>0.28112369141164362</v>
      </c>
      <c r="P231" s="426">
        <f t="shared" ref="P231:P235" si="8">+G231/N231</f>
        <v>0.27832450480757159</v>
      </c>
    </row>
    <row r="232" spans="2:16" ht="12">
      <c r="B232" s="330" t="s">
        <v>385</v>
      </c>
      <c r="C232" s="332" t="s">
        <v>547</v>
      </c>
      <c r="D232" s="321">
        <v>34281</v>
      </c>
      <c r="E232" s="322">
        <v>4361</v>
      </c>
      <c r="F232" s="322">
        <v>789</v>
      </c>
      <c r="G232" s="322">
        <v>29131</v>
      </c>
      <c r="H232" s="322">
        <v>3776</v>
      </c>
      <c r="I232" s="322">
        <v>25355</v>
      </c>
      <c r="J232" s="322">
        <v>24421</v>
      </c>
      <c r="K232" s="321">
        <v>13179</v>
      </c>
      <c r="L232" s="321">
        <v>11242</v>
      </c>
      <c r="M232" s="321">
        <v>934</v>
      </c>
      <c r="N232" s="342">
        <v>449518</v>
      </c>
      <c r="O232" s="425">
        <f t="shared" si="7"/>
        <v>7.6261684737874785E-2</v>
      </c>
      <c r="P232" s="426">
        <f t="shared" si="8"/>
        <v>6.4804968877775745E-2</v>
      </c>
    </row>
    <row r="233" spans="2:16" ht="12">
      <c r="B233" s="330" t="s">
        <v>386</v>
      </c>
      <c r="C233" s="332" t="s">
        <v>548</v>
      </c>
      <c r="D233" s="321">
        <v>69224</v>
      </c>
      <c r="E233" s="322">
        <v>7121</v>
      </c>
      <c r="F233" s="322">
        <v>1568</v>
      </c>
      <c r="G233" s="322">
        <v>60535</v>
      </c>
      <c r="H233" s="322">
        <v>2083</v>
      </c>
      <c r="I233" s="322">
        <v>58452</v>
      </c>
      <c r="J233" s="322">
        <v>55509</v>
      </c>
      <c r="K233" s="321">
        <v>14416</v>
      </c>
      <c r="L233" s="321">
        <v>41093</v>
      </c>
      <c r="M233" s="321">
        <v>2943</v>
      </c>
      <c r="N233" s="342">
        <v>458779</v>
      </c>
      <c r="O233" s="425">
        <f t="shared" si="7"/>
        <v>0.15088746433467967</v>
      </c>
      <c r="P233" s="426">
        <f t="shared" si="8"/>
        <v>0.13194806213885116</v>
      </c>
    </row>
    <row r="234" spans="2:16" ht="12">
      <c r="B234" s="330" t="s">
        <v>387</v>
      </c>
      <c r="C234" s="332" t="s">
        <v>43</v>
      </c>
      <c r="D234" s="321">
        <v>0</v>
      </c>
      <c r="E234" s="322">
        <v>0</v>
      </c>
      <c r="F234" s="322">
        <v>0</v>
      </c>
      <c r="G234" s="322">
        <v>0</v>
      </c>
      <c r="H234" s="322">
        <v>0</v>
      </c>
      <c r="I234" s="322">
        <v>0</v>
      </c>
      <c r="J234" s="322">
        <v>0</v>
      </c>
      <c r="K234" s="321">
        <v>0</v>
      </c>
      <c r="L234" s="321">
        <v>0</v>
      </c>
      <c r="M234" s="321">
        <v>0</v>
      </c>
      <c r="N234" s="342">
        <v>16795</v>
      </c>
      <c r="O234" s="425">
        <f t="shared" si="7"/>
        <v>0</v>
      </c>
      <c r="P234" s="426">
        <f t="shared" si="8"/>
        <v>0</v>
      </c>
    </row>
    <row r="235" spans="2:16" ht="12">
      <c r="B235" s="330" t="s">
        <v>388</v>
      </c>
      <c r="C235" s="334" t="s">
        <v>44</v>
      </c>
      <c r="D235" s="323">
        <v>97</v>
      </c>
      <c r="E235" s="324">
        <v>2</v>
      </c>
      <c r="F235" s="324">
        <v>0</v>
      </c>
      <c r="G235" s="324">
        <v>95</v>
      </c>
      <c r="H235" s="324">
        <v>2</v>
      </c>
      <c r="I235" s="324">
        <v>93</v>
      </c>
      <c r="J235" s="324">
        <v>91</v>
      </c>
      <c r="K235" s="340">
        <v>35</v>
      </c>
      <c r="L235" s="340">
        <v>56</v>
      </c>
      <c r="M235" s="340">
        <v>2</v>
      </c>
      <c r="N235" s="343">
        <v>56610</v>
      </c>
      <c r="O235" s="425">
        <f t="shared" si="7"/>
        <v>1.7134781840664193E-3</v>
      </c>
      <c r="P235" s="426">
        <f t="shared" si="8"/>
        <v>1.6781487369722664E-3</v>
      </c>
    </row>
    <row r="236" spans="2:16" ht="12.5" thickBot="1">
      <c r="B236" s="325"/>
      <c r="C236" s="326" t="s">
        <v>573</v>
      </c>
      <c r="D236" s="327">
        <v>662762</v>
      </c>
      <c r="E236" s="328">
        <v>40393</v>
      </c>
      <c r="F236" s="328">
        <v>12304</v>
      </c>
      <c r="G236" s="328">
        <v>610065</v>
      </c>
      <c r="H236" s="328">
        <v>34484</v>
      </c>
      <c r="I236" s="328">
        <v>575581</v>
      </c>
      <c r="J236" s="328">
        <v>557303</v>
      </c>
      <c r="K236" s="341">
        <v>332268</v>
      </c>
      <c r="L236" s="341">
        <v>225035</v>
      </c>
      <c r="M236" s="341">
        <v>18278</v>
      </c>
      <c r="N236" s="344">
        <v>13398681</v>
      </c>
      <c r="O236" s="555">
        <f t="shared" ref="O236" si="9">+D236/N236</f>
        <v>4.9464719698901705E-2</v>
      </c>
      <c r="P236" s="556">
        <f t="shared" ref="P236" si="10">+G236/N236</f>
        <v>4.5531720622350814E-2</v>
      </c>
    </row>
    <row r="240" spans="2:16" ht="12">
      <c r="D240" s="794" t="s">
        <v>354</v>
      </c>
      <c r="E240" s="794"/>
      <c r="F240" s="794"/>
    </row>
    <row r="242" spans="2:58" ht="13">
      <c r="B242" s="35" t="s">
        <v>521</v>
      </c>
      <c r="D242" s="473"/>
      <c r="E242" s="473"/>
      <c r="F242" s="473"/>
      <c r="G242" s="473"/>
      <c r="H242" s="473"/>
      <c r="I242" s="473"/>
      <c r="J242" s="473"/>
      <c r="K242" s="473"/>
      <c r="L242" s="473"/>
      <c r="M242" s="473"/>
      <c r="N242" s="473"/>
      <c r="O242" s="473"/>
      <c r="P242" s="473"/>
      <c r="Q242" s="473"/>
      <c r="R242" s="473"/>
      <c r="S242" s="473"/>
      <c r="T242" s="473"/>
      <c r="U242" s="473"/>
      <c r="V242" s="473"/>
      <c r="W242" s="473"/>
      <c r="X242" s="473"/>
      <c r="Y242" s="473"/>
      <c r="Z242" s="473"/>
      <c r="AA242" s="473"/>
      <c r="AB242" s="473"/>
      <c r="AC242" s="473"/>
      <c r="AD242" s="473"/>
      <c r="AE242" s="473"/>
      <c r="AF242" s="473"/>
      <c r="AG242" s="473"/>
      <c r="AH242" s="473"/>
      <c r="AI242" s="473"/>
      <c r="AJ242" s="473"/>
      <c r="AK242" s="473"/>
      <c r="AL242" s="473"/>
      <c r="AM242" s="473"/>
      <c r="AN242" s="473"/>
    </row>
    <row r="243" spans="2:58" ht="11.5" thickBot="1"/>
    <row r="244" spans="2:58" s="12" customFormat="1" ht="13" customHeight="1">
      <c r="B244" s="850"/>
      <c r="C244" s="851"/>
      <c r="D244" s="434" t="s">
        <v>0</v>
      </c>
      <c r="E244" s="435" t="s">
        <v>1</v>
      </c>
      <c r="F244" s="435" t="s">
        <v>3</v>
      </c>
      <c r="G244" s="435" t="s">
        <v>5</v>
      </c>
      <c r="H244" s="435" t="s">
        <v>7</v>
      </c>
      <c r="I244" s="436" t="s">
        <v>8</v>
      </c>
      <c r="J244" s="435" t="s">
        <v>10</v>
      </c>
      <c r="K244" s="435" t="s">
        <v>11</v>
      </c>
      <c r="L244" s="435" t="s">
        <v>12</v>
      </c>
      <c r="M244" s="437" t="s">
        <v>14</v>
      </c>
      <c r="N244" s="435" t="s">
        <v>16</v>
      </c>
      <c r="O244" s="435" t="s">
        <v>18</v>
      </c>
      <c r="P244" s="435" t="s">
        <v>19</v>
      </c>
      <c r="Q244" s="435" t="s">
        <v>20</v>
      </c>
      <c r="R244" s="435" t="s">
        <v>21</v>
      </c>
      <c r="S244" s="436" t="s">
        <v>22</v>
      </c>
      <c r="T244" s="435" t="s">
        <v>24</v>
      </c>
      <c r="U244" s="435" t="s">
        <v>26</v>
      </c>
      <c r="V244" s="435" t="s">
        <v>27</v>
      </c>
      <c r="W244" s="437" t="s">
        <v>28</v>
      </c>
      <c r="X244" s="435" t="s">
        <v>30</v>
      </c>
      <c r="Y244" s="435" t="s">
        <v>31</v>
      </c>
      <c r="Z244" s="435" t="s">
        <v>33</v>
      </c>
      <c r="AA244" s="435" t="s">
        <v>34</v>
      </c>
      <c r="AB244" s="435" t="s">
        <v>35</v>
      </c>
      <c r="AC244" s="436" t="s">
        <v>37</v>
      </c>
      <c r="AD244" s="435" t="s">
        <v>38</v>
      </c>
      <c r="AE244" s="435" t="s">
        <v>39</v>
      </c>
      <c r="AF244" s="435" t="s">
        <v>40</v>
      </c>
      <c r="AG244" s="437" t="s">
        <v>41</v>
      </c>
      <c r="AH244" s="435" t="s">
        <v>42</v>
      </c>
      <c r="AI244" s="435" t="s">
        <v>89</v>
      </c>
      <c r="AJ244" s="435" t="s">
        <v>90</v>
      </c>
      <c r="AK244" s="435" t="s">
        <v>385</v>
      </c>
      <c r="AL244" s="437" t="s">
        <v>386</v>
      </c>
      <c r="AM244" s="435" t="s">
        <v>387</v>
      </c>
      <c r="AN244" s="438" t="s">
        <v>388</v>
      </c>
      <c r="AO244" s="152"/>
      <c r="AP244" s="151"/>
      <c r="AQ244" s="151"/>
      <c r="AR244" s="151"/>
      <c r="AS244" s="151"/>
      <c r="AT244" s="151"/>
      <c r="AU244" s="151"/>
      <c r="AV244" s="151"/>
      <c r="AW244" s="151"/>
      <c r="AX244" s="151"/>
      <c r="AY244" s="151"/>
      <c r="AZ244" s="151"/>
      <c r="BA244" s="151"/>
      <c r="BB244" s="151"/>
      <c r="BC244" s="151"/>
      <c r="BD244" s="36"/>
      <c r="BE244" s="151"/>
      <c r="BF244" s="151"/>
    </row>
    <row r="245" spans="2:58" s="12" customFormat="1" ht="13" customHeight="1">
      <c r="B245" s="852"/>
      <c r="C245" s="853"/>
      <c r="D245" s="802" t="s">
        <v>928</v>
      </c>
      <c r="E245" s="768" t="s">
        <v>2</v>
      </c>
      <c r="F245" s="768" t="s">
        <v>383</v>
      </c>
      <c r="G245" s="768" t="s">
        <v>6</v>
      </c>
      <c r="H245" s="778" t="s">
        <v>536</v>
      </c>
      <c r="I245" s="771" t="s">
        <v>9</v>
      </c>
      <c r="J245" s="768" t="s">
        <v>537</v>
      </c>
      <c r="K245" s="768" t="s">
        <v>871</v>
      </c>
      <c r="L245" s="768" t="s">
        <v>538</v>
      </c>
      <c r="M245" s="778" t="s">
        <v>13</v>
      </c>
      <c r="N245" s="771" t="s">
        <v>15</v>
      </c>
      <c r="O245" s="768" t="s">
        <v>17</v>
      </c>
      <c r="P245" s="768" t="s">
        <v>539</v>
      </c>
      <c r="Q245" s="768" t="s">
        <v>540</v>
      </c>
      <c r="R245" s="778" t="s">
        <v>541</v>
      </c>
      <c r="S245" s="771" t="s">
        <v>243</v>
      </c>
      <c r="T245" s="768" t="s">
        <v>52</v>
      </c>
      <c r="U245" s="768" t="s">
        <v>929</v>
      </c>
      <c r="V245" s="768" t="s">
        <v>53</v>
      </c>
      <c r="W245" s="778" t="s">
        <v>23</v>
      </c>
      <c r="X245" s="771" t="s">
        <v>25</v>
      </c>
      <c r="Y245" s="768" t="s">
        <v>542</v>
      </c>
      <c r="Z245" s="768" t="s">
        <v>281</v>
      </c>
      <c r="AA245" s="768" t="s">
        <v>283</v>
      </c>
      <c r="AB245" s="778" t="s">
        <v>29</v>
      </c>
      <c r="AC245" s="771" t="s">
        <v>543</v>
      </c>
      <c r="AD245" s="768" t="s">
        <v>32</v>
      </c>
      <c r="AE245" s="768" t="s">
        <v>544</v>
      </c>
      <c r="AF245" s="768" t="s">
        <v>384</v>
      </c>
      <c r="AG245" s="778" t="s">
        <v>36</v>
      </c>
      <c r="AH245" s="771" t="s">
        <v>545</v>
      </c>
      <c r="AI245" s="768" t="s">
        <v>546</v>
      </c>
      <c r="AJ245" s="768" t="s">
        <v>930</v>
      </c>
      <c r="AK245" s="768" t="s">
        <v>547</v>
      </c>
      <c r="AL245" s="778" t="s">
        <v>548</v>
      </c>
      <c r="AM245" s="768" t="s">
        <v>43</v>
      </c>
      <c r="AN245" s="774" t="s">
        <v>44</v>
      </c>
      <c r="AO245" s="781"/>
      <c r="AP245" s="777"/>
      <c r="AQ245" s="777"/>
      <c r="AR245" s="777"/>
      <c r="AS245" s="777"/>
      <c r="AT245" s="777"/>
      <c r="AU245" s="777"/>
      <c r="AV245" s="777"/>
      <c r="AW245" s="777"/>
      <c r="AX245" s="777"/>
      <c r="AY245" s="777"/>
      <c r="AZ245" s="777"/>
      <c r="BA245" s="777"/>
      <c r="BB245" s="777"/>
      <c r="BC245" s="777"/>
      <c r="BD245" s="36"/>
      <c r="BE245" s="151"/>
      <c r="BF245" s="151"/>
    </row>
    <row r="246" spans="2:58" s="12" customFormat="1" ht="13" customHeight="1">
      <c r="B246" s="852"/>
      <c r="C246" s="853"/>
      <c r="D246" s="732"/>
      <c r="E246" s="769"/>
      <c r="F246" s="769"/>
      <c r="G246" s="769"/>
      <c r="H246" s="779"/>
      <c r="I246" s="772"/>
      <c r="J246" s="769"/>
      <c r="K246" s="769"/>
      <c r="L246" s="769"/>
      <c r="M246" s="779"/>
      <c r="N246" s="772"/>
      <c r="O246" s="769"/>
      <c r="P246" s="769"/>
      <c r="Q246" s="769"/>
      <c r="R246" s="779"/>
      <c r="S246" s="772"/>
      <c r="T246" s="769"/>
      <c r="U246" s="769"/>
      <c r="V246" s="769"/>
      <c r="W246" s="779"/>
      <c r="X246" s="772"/>
      <c r="Y246" s="769"/>
      <c r="Z246" s="769"/>
      <c r="AA246" s="769"/>
      <c r="AB246" s="779"/>
      <c r="AC246" s="772"/>
      <c r="AD246" s="769"/>
      <c r="AE246" s="769"/>
      <c r="AF246" s="769"/>
      <c r="AG246" s="779"/>
      <c r="AH246" s="772"/>
      <c r="AI246" s="769"/>
      <c r="AJ246" s="769"/>
      <c r="AK246" s="769"/>
      <c r="AL246" s="779"/>
      <c r="AM246" s="769"/>
      <c r="AN246" s="775"/>
      <c r="AO246" s="781"/>
      <c r="AP246" s="777"/>
      <c r="AQ246" s="777"/>
      <c r="AR246" s="777"/>
      <c r="AS246" s="777"/>
      <c r="AT246" s="777"/>
      <c r="AU246" s="777"/>
      <c r="AV246" s="777"/>
      <c r="AW246" s="777"/>
      <c r="AX246" s="777"/>
      <c r="AY246" s="777"/>
      <c r="AZ246" s="777"/>
      <c r="BA246" s="777"/>
      <c r="BB246" s="777"/>
      <c r="BC246" s="777"/>
      <c r="BD246" s="36"/>
      <c r="BE246" s="862"/>
      <c r="BF246" s="861"/>
    </row>
    <row r="247" spans="2:58" s="12" customFormat="1" ht="13" customHeight="1" thickBot="1">
      <c r="B247" s="854"/>
      <c r="C247" s="855"/>
      <c r="D247" s="733"/>
      <c r="E247" s="770"/>
      <c r="F247" s="770"/>
      <c r="G247" s="770"/>
      <c r="H247" s="780"/>
      <c r="I247" s="773"/>
      <c r="J247" s="770"/>
      <c r="K247" s="770"/>
      <c r="L247" s="770"/>
      <c r="M247" s="780"/>
      <c r="N247" s="773"/>
      <c r="O247" s="770"/>
      <c r="P247" s="770"/>
      <c r="Q247" s="770"/>
      <c r="R247" s="780"/>
      <c r="S247" s="773"/>
      <c r="T247" s="770"/>
      <c r="U247" s="770"/>
      <c r="V247" s="770"/>
      <c r="W247" s="780"/>
      <c r="X247" s="773"/>
      <c r="Y247" s="770"/>
      <c r="Z247" s="770"/>
      <c r="AA247" s="770"/>
      <c r="AB247" s="780"/>
      <c r="AC247" s="773"/>
      <c r="AD247" s="770"/>
      <c r="AE247" s="770"/>
      <c r="AF247" s="770"/>
      <c r="AG247" s="780"/>
      <c r="AH247" s="773"/>
      <c r="AI247" s="770"/>
      <c r="AJ247" s="770"/>
      <c r="AK247" s="770"/>
      <c r="AL247" s="780"/>
      <c r="AM247" s="770"/>
      <c r="AN247" s="776"/>
      <c r="AO247" s="781"/>
      <c r="AP247" s="777"/>
      <c r="AQ247" s="777"/>
      <c r="AR247" s="777"/>
      <c r="AS247" s="777"/>
      <c r="AT247" s="777"/>
      <c r="AU247" s="777"/>
      <c r="AV247" s="777"/>
      <c r="AW247" s="777"/>
      <c r="AX247" s="777"/>
      <c r="AY247" s="777"/>
      <c r="AZ247" s="777"/>
      <c r="BA247" s="777"/>
      <c r="BB247" s="777"/>
      <c r="BC247" s="777"/>
      <c r="BD247" s="36"/>
      <c r="BE247" s="862"/>
      <c r="BF247" s="861"/>
    </row>
    <row r="248" spans="2:58" ht="13" customHeight="1">
      <c r="B248" s="439" t="s">
        <v>54</v>
      </c>
      <c r="C248" s="440" t="s">
        <v>928</v>
      </c>
      <c r="D248" s="409">
        <v>1</v>
      </c>
      <c r="E248" s="409">
        <v>1.2295093154933122E-5</v>
      </c>
      <c r="F248" s="409">
        <v>4.1893152958797274E-2</v>
      </c>
      <c r="G248" s="409">
        <v>2.9883669889975845E-3</v>
      </c>
      <c r="H248" s="409">
        <v>2.195003413786879E-3</v>
      </c>
      <c r="I248" s="442">
        <v>7.5420447451219003E-4</v>
      </c>
      <c r="J248" s="409">
        <v>1.4695199575445192E-5</v>
      </c>
      <c r="K248" s="409">
        <v>2.5999208299443185E-3</v>
      </c>
      <c r="L248" s="409">
        <v>4.125809989874368E-5</v>
      </c>
      <c r="M248" s="443">
        <v>8.9444361467210435E-6</v>
      </c>
      <c r="N248" s="409">
        <v>1.548197335630708E-5</v>
      </c>
      <c r="O248" s="409">
        <v>1.2707848430161129E-5</v>
      </c>
      <c r="P248" s="409">
        <v>1.5519282709195801E-5</v>
      </c>
      <c r="Q248" s="409">
        <v>2.2896055160457879E-5</v>
      </c>
      <c r="R248" s="409">
        <v>2.3049992517471241E-5</v>
      </c>
      <c r="S248" s="442">
        <v>2.0483770965234674E-5</v>
      </c>
      <c r="T248" s="409">
        <v>4.405989624365719E-5</v>
      </c>
      <c r="U248" s="409">
        <v>3.1485439638844665E-5</v>
      </c>
      <c r="V248" s="409">
        <v>2.7314579684904702E-5</v>
      </c>
      <c r="W248" s="443">
        <v>4.0036027297453707E-4</v>
      </c>
      <c r="X248" s="409">
        <v>3.5943465268653763E-4</v>
      </c>
      <c r="Y248" s="409">
        <v>1.5133926174752364E-5</v>
      </c>
      <c r="Z248" s="409">
        <v>4.837347444272574E-5</v>
      </c>
      <c r="AA248" s="409">
        <v>2.8406744743299618E-5</v>
      </c>
      <c r="AB248" s="409">
        <v>7.170370537423099E-5</v>
      </c>
      <c r="AC248" s="442">
        <v>1.1918293167801865E-5</v>
      </c>
      <c r="AD248" s="409">
        <v>1.0463973339549276E-5</v>
      </c>
      <c r="AE248" s="409">
        <v>2.1836738604146088E-5</v>
      </c>
      <c r="AF248" s="409">
        <v>3.1871372881456127E-5</v>
      </c>
      <c r="AG248" s="443">
        <v>2.49945325126087E-5</v>
      </c>
      <c r="AH248" s="409">
        <v>5.7737227183158723E-4</v>
      </c>
      <c r="AI248" s="409">
        <v>7.5321681843567049E-4</v>
      </c>
      <c r="AJ248" s="409">
        <v>2.5218720222500022E-4</v>
      </c>
      <c r="AK248" s="409">
        <v>1.7978237091585141E-5</v>
      </c>
      <c r="AL248" s="583">
        <v>5.4573719079629591E-3</v>
      </c>
      <c r="AM248" s="409">
        <v>2.7810921862938897E-4</v>
      </c>
      <c r="AN248" s="444">
        <v>4.4478926239372395E-5</v>
      </c>
    </row>
    <row r="249" spans="2:58" ht="13" customHeight="1">
      <c r="B249" s="439" t="s">
        <v>55</v>
      </c>
      <c r="C249" s="445" t="s">
        <v>2</v>
      </c>
      <c r="D249" s="409">
        <v>4.1824742323905299E-5</v>
      </c>
      <c r="E249" s="409">
        <v>1</v>
      </c>
      <c r="F249" s="409">
        <v>6.4644429870778676E-5</v>
      </c>
      <c r="G249" s="409">
        <v>9.2411467475957297E-5</v>
      </c>
      <c r="H249" s="409">
        <v>1.1530578183422377E-4</v>
      </c>
      <c r="I249" s="442">
        <v>8.6477564688336678E-5</v>
      </c>
      <c r="J249" s="409">
        <v>7.7856169563593116E-3</v>
      </c>
      <c r="K249" s="409">
        <v>8.8562140147106035E-5</v>
      </c>
      <c r="L249" s="409">
        <v>2.5501818875024404E-3</v>
      </c>
      <c r="M249" s="443">
        <v>1.3989125715305282E-4</v>
      </c>
      <c r="N249" s="409">
        <v>3.0130913222543138E-4</v>
      </c>
      <c r="O249" s="409">
        <v>7.4452941622219092E-5</v>
      </c>
      <c r="P249" s="409">
        <v>5.6521862659381689E-5</v>
      </c>
      <c r="Q249" s="409">
        <v>5.4055261264448488E-5</v>
      </c>
      <c r="R249" s="409">
        <v>3.6529138382438126E-5</v>
      </c>
      <c r="S249" s="442">
        <v>1.3478298426825266E-4</v>
      </c>
      <c r="T249" s="409">
        <v>4.4510056888944563E-5</v>
      </c>
      <c r="U249" s="409">
        <v>3.5892035890980463E-5</v>
      </c>
      <c r="V249" s="409">
        <v>4.6098281030623704E-5</v>
      </c>
      <c r="W249" s="443">
        <v>1.1221921886451572E-4</v>
      </c>
      <c r="X249" s="409">
        <v>1.8592251493220328E-4</v>
      </c>
      <c r="Y249" s="409">
        <v>6.2591203568790436E-3</v>
      </c>
      <c r="Z249" s="409">
        <v>1.9473428471010931E-4</v>
      </c>
      <c r="AA249" s="409">
        <v>2.767771584359785E-4</v>
      </c>
      <c r="AB249" s="409">
        <v>8.772227771255167E-5</v>
      </c>
      <c r="AC249" s="442">
        <v>2.0166547971071486E-5</v>
      </c>
      <c r="AD249" s="409">
        <v>1.0223513104754791E-5</v>
      </c>
      <c r="AE249" s="409">
        <v>7.3732406067314029E-5</v>
      </c>
      <c r="AF249" s="409">
        <v>3.2966630427891716E-5</v>
      </c>
      <c r="AG249" s="443">
        <v>5.0201839445328532E-5</v>
      </c>
      <c r="AH249" s="409">
        <v>5.1908280510276165E-5</v>
      </c>
      <c r="AI249" s="409">
        <v>4.5757918664066729E-5</v>
      </c>
      <c r="AJ249" s="409">
        <v>8.8849931351992262E-6</v>
      </c>
      <c r="AK249" s="409">
        <v>1.7458173651258142E-5</v>
      </c>
      <c r="AL249" s="443">
        <v>8.6407066193948354E-5</v>
      </c>
      <c r="AM249" s="409">
        <v>3.5629547045212264E-5</v>
      </c>
      <c r="AN249" s="444">
        <v>6.9654006798812172E-5</v>
      </c>
    </row>
    <row r="250" spans="2:58" ht="13" customHeight="1">
      <c r="B250" s="439" t="s">
        <v>56</v>
      </c>
      <c r="C250" s="445" t="s">
        <v>383</v>
      </c>
      <c r="D250" s="409">
        <v>7.8714963069017076E-3</v>
      </c>
      <c r="E250" s="409">
        <v>8.533614905806716E-6</v>
      </c>
      <c r="F250" s="409">
        <v>1</v>
      </c>
      <c r="G250" s="409">
        <v>6.7224137483982689E-4</v>
      </c>
      <c r="H250" s="409">
        <v>1.2502478391405891E-4</v>
      </c>
      <c r="I250" s="442">
        <v>1.2084904455284041E-3</v>
      </c>
      <c r="J250" s="409">
        <v>1.6296542136602962E-5</v>
      </c>
      <c r="K250" s="409">
        <v>4.2768128840208956E-5</v>
      </c>
      <c r="L250" s="409">
        <v>5.1047165724308511E-5</v>
      </c>
      <c r="M250" s="443">
        <v>6.6094031492875957E-6</v>
      </c>
      <c r="N250" s="409">
        <v>5.3336035846320538E-6</v>
      </c>
      <c r="O250" s="409">
        <v>5.0339017876251273E-6</v>
      </c>
      <c r="P250" s="409">
        <v>6.121993923610372E-6</v>
      </c>
      <c r="Q250" s="409">
        <v>6.0574135610072669E-6</v>
      </c>
      <c r="R250" s="409">
        <v>4.9812031396907032E-6</v>
      </c>
      <c r="S250" s="442">
        <v>9.1781645916727742E-6</v>
      </c>
      <c r="T250" s="409">
        <v>9.8834646294180868E-6</v>
      </c>
      <c r="U250" s="409">
        <v>4.8548250577742375E-6</v>
      </c>
      <c r="V250" s="409">
        <v>3.8932806341893232E-6</v>
      </c>
      <c r="W250" s="443">
        <v>1.4599220214313351E-4</v>
      </c>
      <c r="X250" s="409">
        <v>1.9137239183123479E-5</v>
      </c>
      <c r="Y250" s="409">
        <v>6.1816285617404584E-6</v>
      </c>
      <c r="Z250" s="409">
        <v>1.2662070564627838E-5</v>
      </c>
      <c r="AA250" s="409">
        <v>9.5661153553167155E-6</v>
      </c>
      <c r="AB250" s="409">
        <v>2.6072126013240384E-5</v>
      </c>
      <c r="AC250" s="442">
        <v>7.9079469450349084E-6</v>
      </c>
      <c r="AD250" s="409">
        <v>6.62729009621276E-6</v>
      </c>
      <c r="AE250" s="409">
        <v>1.0701738522529472E-5</v>
      </c>
      <c r="AF250" s="409">
        <v>4.5899428121599894E-5</v>
      </c>
      <c r="AG250" s="443">
        <v>1.0300480875622289E-4</v>
      </c>
      <c r="AH250" s="409">
        <v>9.1477140883738462E-4</v>
      </c>
      <c r="AI250" s="409">
        <v>1.1437881730072376E-3</v>
      </c>
      <c r="AJ250" s="409">
        <v>8.6170574384136889E-5</v>
      </c>
      <c r="AK250" s="409">
        <v>1.429816088050443E-5</v>
      </c>
      <c r="AL250" s="443">
        <v>1.1341648160464915E-2</v>
      </c>
      <c r="AM250" s="409">
        <v>2.5545709794468772E-5</v>
      </c>
      <c r="AN250" s="444">
        <v>5.0027841517160179E-4</v>
      </c>
    </row>
    <row r="251" spans="2:58" ht="13" customHeight="1">
      <c r="B251" s="439" t="s">
        <v>57</v>
      </c>
      <c r="C251" s="445" t="s">
        <v>6</v>
      </c>
      <c r="D251" s="409">
        <v>5.3416629473393516E-4</v>
      </c>
      <c r="E251" s="409">
        <v>4.8090586859910795E-4</v>
      </c>
      <c r="F251" s="409">
        <v>1.9157856325059214E-4</v>
      </c>
      <c r="G251" s="409">
        <v>1</v>
      </c>
      <c r="H251" s="409">
        <v>5.3300920732493996E-4</v>
      </c>
      <c r="I251" s="442">
        <v>2.1804444182769927E-4</v>
      </c>
      <c r="J251" s="409">
        <v>2.1755764405449079E-4</v>
      </c>
      <c r="K251" s="409">
        <v>5.757446798342837E-4</v>
      </c>
      <c r="L251" s="409">
        <v>4.7336823702525131E-4</v>
      </c>
      <c r="M251" s="443">
        <v>1.9270574933315585E-4</v>
      </c>
      <c r="N251" s="409">
        <v>2.1525760114421983E-4</v>
      </c>
      <c r="O251" s="409">
        <v>2.2177860136838277E-4</v>
      </c>
      <c r="P251" s="409">
        <v>1.928667052829014E-4</v>
      </c>
      <c r="Q251" s="409">
        <v>5.298011715208342E-4</v>
      </c>
      <c r="R251" s="409">
        <v>2.4944292525666203E-4</v>
      </c>
      <c r="S251" s="442">
        <v>6.4047822315389845E-4</v>
      </c>
      <c r="T251" s="409">
        <v>7.1624746668206131E-4</v>
      </c>
      <c r="U251" s="409">
        <v>2.5247911488132749E-4</v>
      </c>
      <c r="V251" s="409">
        <v>2.7379778785346156E-4</v>
      </c>
      <c r="W251" s="443">
        <v>6.1598641590698605E-4</v>
      </c>
      <c r="X251" s="409">
        <v>6.0308427756042271E-4</v>
      </c>
      <c r="Y251" s="409">
        <v>1.0601534768822666E-4</v>
      </c>
      <c r="Z251" s="409">
        <v>2.2792995421333108E-4</v>
      </c>
      <c r="AA251" s="409">
        <v>5.9836387001195883E-4</v>
      </c>
      <c r="AB251" s="409">
        <v>6.0081162658663049E-4</v>
      </c>
      <c r="AC251" s="442">
        <v>1.9936401509874403E-4</v>
      </c>
      <c r="AD251" s="409">
        <v>2.6261497923473227E-5</v>
      </c>
      <c r="AE251" s="409">
        <v>2.8190907887535606E-4</v>
      </c>
      <c r="AF251" s="409">
        <v>1.1077976484634738E-4</v>
      </c>
      <c r="AG251" s="443">
        <v>7.1104139204883625E-4</v>
      </c>
      <c r="AH251" s="409">
        <v>1.3401582791600604E-4</v>
      </c>
      <c r="AI251" s="409">
        <v>5.5749005294423299E-4</v>
      </c>
      <c r="AJ251" s="409">
        <v>1.28141893495491E-3</v>
      </c>
      <c r="AK251" s="409">
        <v>2.3119635028730586E-4</v>
      </c>
      <c r="AL251" s="443">
        <v>4.7491064757882329E-4</v>
      </c>
      <c r="AM251" s="409">
        <v>3.1160389784968714E-3</v>
      </c>
      <c r="AN251" s="444">
        <v>1.3379388553947982E-4</v>
      </c>
    </row>
    <row r="252" spans="2:58" ht="13" customHeight="1">
      <c r="B252" s="439" t="s">
        <v>58</v>
      </c>
      <c r="C252" s="445" t="s">
        <v>536</v>
      </c>
      <c r="D252" s="409">
        <v>4.3639229863925181E-3</v>
      </c>
      <c r="E252" s="409">
        <v>9.1081941001241236E-4</v>
      </c>
      <c r="F252" s="409">
        <v>4.071684247584079E-3</v>
      </c>
      <c r="G252" s="409">
        <v>1.8663641489586593E-3</v>
      </c>
      <c r="H252" s="409">
        <v>1</v>
      </c>
      <c r="I252" s="442">
        <v>3.8651344092269836E-3</v>
      </c>
      <c r="J252" s="409">
        <v>9.3695964552576241E-4</v>
      </c>
      <c r="K252" s="409">
        <v>1.4848054239549842E-3</v>
      </c>
      <c r="L252" s="409">
        <v>8.7779425303732388E-3</v>
      </c>
      <c r="M252" s="443">
        <v>6.8036694310549426E-4</v>
      </c>
      <c r="N252" s="409">
        <v>1.1553137815367329E-3</v>
      </c>
      <c r="O252" s="409">
        <v>1.5236278960034501E-3</v>
      </c>
      <c r="P252" s="409">
        <v>7.7016671435676826E-4</v>
      </c>
      <c r="Q252" s="409">
        <v>6.9063960269532187E-4</v>
      </c>
      <c r="R252" s="409">
        <v>1.2109351866970615E-3</v>
      </c>
      <c r="S252" s="442">
        <v>1.8968982269410039E-3</v>
      </c>
      <c r="T252" s="409">
        <v>2.5111680141570057E-3</v>
      </c>
      <c r="U252" s="409">
        <v>1.3527142888366014E-3</v>
      </c>
      <c r="V252" s="409">
        <v>4.4077389937607366E-4</v>
      </c>
      <c r="W252" s="443">
        <v>2.1234232481910826E-2</v>
      </c>
      <c r="X252" s="409">
        <v>1.1927808242375921E-2</v>
      </c>
      <c r="Y252" s="409">
        <v>8.1090707350680896E-4</v>
      </c>
      <c r="Z252" s="409">
        <v>1.9931715049095544E-3</v>
      </c>
      <c r="AA252" s="409">
        <v>2.3246158629114055E-3</v>
      </c>
      <c r="AB252" s="409">
        <v>1.9283057102504361E-3</v>
      </c>
      <c r="AC252" s="442">
        <v>1.5302038905340132E-3</v>
      </c>
      <c r="AD252" s="409">
        <v>3.7565189475428809E-4</v>
      </c>
      <c r="AE252" s="409">
        <v>3.4527466229250826E-3</v>
      </c>
      <c r="AF252" s="409">
        <v>2.0093413722389892E-3</v>
      </c>
      <c r="AG252" s="443">
        <v>1.0046066233303883E-3</v>
      </c>
      <c r="AH252" s="409">
        <v>2.8991712879237242E-3</v>
      </c>
      <c r="AI252" s="409">
        <v>2.0155161742209052E-3</v>
      </c>
      <c r="AJ252" s="409">
        <v>1.9351821549712148E-3</v>
      </c>
      <c r="AK252" s="409">
        <v>1.0065677407007929E-3</v>
      </c>
      <c r="AL252" s="443">
        <v>1.4420140399903252E-3</v>
      </c>
      <c r="AM252" s="409">
        <v>0.10170588193241174</v>
      </c>
      <c r="AN252" s="444">
        <v>6.4946941308351397E-4</v>
      </c>
    </row>
    <row r="253" spans="2:58" ht="13" customHeight="1">
      <c r="B253" s="446" t="s">
        <v>59</v>
      </c>
      <c r="C253" s="447" t="s">
        <v>9</v>
      </c>
      <c r="D253" s="410">
        <v>4.576421329120635E-3</v>
      </c>
      <c r="E253" s="410">
        <v>1.4370750548891222E-3</v>
      </c>
      <c r="F253" s="410">
        <v>1.0549316980175622E-3</v>
      </c>
      <c r="G253" s="410">
        <v>1.3685986567379392E-2</v>
      </c>
      <c r="H253" s="410">
        <v>3.6228057688338332E-3</v>
      </c>
      <c r="I253" s="449">
        <v>1</v>
      </c>
      <c r="J253" s="410">
        <v>4.9320774142386477E-3</v>
      </c>
      <c r="K253" s="410">
        <v>1.402671919627862E-2</v>
      </c>
      <c r="L253" s="410">
        <v>3.2652095074270551E-3</v>
      </c>
      <c r="M253" s="450">
        <v>6.1088280512192831E-4</v>
      </c>
      <c r="N253" s="410">
        <v>1.0686230489660741E-3</v>
      </c>
      <c r="O253" s="410">
        <v>8.5524578262964699E-4</v>
      </c>
      <c r="P253" s="410">
        <v>3.6970881075348567E-4</v>
      </c>
      <c r="Q253" s="410">
        <v>5.2552054070686559E-4</v>
      </c>
      <c r="R253" s="410">
        <v>7.5237897262208351E-4</v>
      </c>
      <c r="S253" s="449">
        <v>1.4473834153588727E-3</v>
      </c>
      <c r="T253" s="410">
        <v>1.8204777259244109E-3</v>
      </c>
      <c r="U253" s="410">
        <v>1.1029955218318417E-3</v>
      </c>
      <c r="V253" s="410">
        <v>1.0010780578499614E-3</v>
      </c>
      <c r="W253" s="450">
        <v>3.3680094796077298E-3</v>
      </c>
      <c r="X253" s="410">
        <v>6.3738543528382707E-4</v>
      </c>
      <c r="Y253" s="410">
        <v>1.8818471791989173E-4</v>
      </c>
      <c r="Z253" s="410">
        <v>1.0025670766898749E-3</v>
      </c>
      <c r="AA253" s="410">
        <v>1.8509250420384381E-3</v>
      </c>
      <c r="AB253" s="410">
        <v>7.2846302136794506E-5</v>
      </c>
      <c r="AC253" s="449">
        <v>6.9897297023072531E-5</v>
      </c>
      <c r="AD253" s="410">
        <v>2.1561491867114197E-5</v>
      </c>
      <c r="AE253" s="410">
        <v>1.9210061269738269E-4</v>
      </c>
      <c r="AF253" s="410">
        <v>1.1940475824880757E-4</v>
      </c>
      <c r="AG253" s="450">
        <v>2.0295746096249292E-4</v>
      </c>
      <c r="AH253" s="410">
        <v>1.2711700269291005E-3</v>
      </c>
      <c r="AI253" s="410">
        <v>1.3068063602965838E-2</v>
      </c>
      <c r="AJ253" s="410">
        <v>1.3339780430265074E-4</v>
      </c>
      <c r="AK253" s="410">
        <v>3.0964518381189972E-4</v>
      </c>
      <c r="AL253" s="450">
        <v>6.6302102964407872E-4</v>
      </c>
      <c r="AM253" s="410">
        <v>1.4867792474895852E-3</v>
      </c>
      <c r="AN253" s="451">
        <v>3.5815854890239123E-4</v>
      </c>
    </row>
    <row r="254" spans="2:58" ht="13" customHeight="1">
      <c r="B254" s="439" t="s">
        <v>60</v>
      </c>
      <c r="C254" s="445" t="s">
        <v>537</v>
      </c>
      <c r="D254" s="409">
        <v>4.6343514747442758E-4</v>
      </c>
      <c r="E254" s="409">
        <v>9.5134465095978111E-4</v>
      </c>
      <c r="F254" s="409">
        <v>3.3602949004688535E-4</v>
      </c>
      <c r="G254" s="409">
        <v>4.9294081273913324E-4</v>
      </c>
      <c r="H254" s="409">
        <v>3.4941949371198851E-4</v>
      </c>
      <c r="I254" s="442">
        <v>1.7449355073424519E-4</v>
      </c>
      <c r="J254" s="409">
        <v>1</v>
      </c>
      <c r="K254" s="409">
        <v>1.2921534786552866E-4</v>
      </c>
      <c r="L254" s="409">
        <v>9.904171448869264E-4</v>
      </c>
      <c r="M254" s="443">
        <v>7.0997049212926104E-4</v>
      </c>
      <c r="N254" s="409">
        <v>2.6802286616879725E-4</v>
      </c>
      <c r="O254" s="409">
        <v>3.8172869225877349E-4</v>
      </c>
      <c r="P254" s="409">
        <v>1.4253873830014123E-4</v>
      </c>
      <c r="Q254" s="409">
        <v>1.3676083700504263E-4</v>
      </c>
      <c r="R254" s="409">
        <v>1.1223527187297781E-4</v>
      </c>
      <c r="S254" s="442">
        <v>1.8335468896561985E-4</v>
      </c>
      <c r="T254" s="409">
        <v>1.366585522948909E-4</v>
      </c>
      <c r="U254" s="409">
        <v>1.1000010007282949E-4</v>
      </c>
      <c r="V254" s="409">
        <v>1.3121037640865377E-4</v>
      </c>
      <c r="W254" s="443">
        <v>5.371510929008768E-4</v>
      </c>
      <c r="X254" s="409">
        <v>7.2374550142279687E-4</v>
      </c>
      <c r="Y254" s="409">
        <v>4.4838594986268296E-4</v>
      </c>
      <c r="Z254" s="409">
        <v>7.9277000821295054E-4</v>
      </c>
      <c r="AA254" s="409">
        <v>1.0440504060132739E-3</v>
      </c>
      <c r="AB254" s="409">
        <v>1.8940028695343532E-4</v>
      </c>
      <c r="AC254" s="442">
        <v>1.2211225401402405E-4</v>
      </c>
      <c r="AD254" s="409">
        <v>3.215362517755041E-5</v>
      </c>
      <c r="AE254" s="409">
        <v>3.5568838787761949E-3</v>
      </c>
      <c r="AF254" s="409">
        <v>1.1392277822523466E-4</v>
      </c>
      <c r="AG254" s="443">
        <v>4.8903235209555207E-4</v>
      </c>
      <c r="AH254" s="409">
        <v>2.56804696558127E-4</v>
      </c>
      <c r="AI254" s="409">
        <v>1.6760110855831763E-4</v>
      </c>
      <c r="AJ254" s="409">
        <v>1.0231910647779869E-4</v>
      </c>
      <c r="AK254" s="409">
        <v>1.25539080487809E-4</v>
      </c>
      <c r="AL254" s="443">
        <v>2.6334125606005863E-4</v>
      </c>
      <c r="AM254" s="409">
        <v>2.5183559589164712E-4</v>
      </c>
      <c r="AN254" s="444">
        <v>7.3522967778147884E-4</v>
      </c>
    </row>
    <row r="255" spans="2:58" ht="13" customHeight="1">
      <c r="B255" s="439" t="s">
        <v>61</v>
      </c>
      <c r="C255" s="445" t="s">
        <v>871</v>
      </c>
      <c r="D255" s="409">
        <v>1.3130109563061633E-3</v>
      </c>
      <c r="E255" s="409">
        <v>1.1463444290298241E-3</v>
      </c>
      <c r="F255" s="409">
        <v>4.2956018064095568E-3</v>
      </c>
      <c r="G255" s="409">
        <v>2.2915110831492991E-3</v>
      </c>
      <c r="H255" s="409">
        <v>6.6454561611873535E-3</v>
      </c>
      <c r="I255" s="442">
        <v>5.5098778051696842E-3</v>
      </c>
      <c r="J255" s="409">
        <v>5.4355995193427196E-4</v>
      </c>
      <c r="K255" s="409">
        <v>1</v>
      </c>
      <c r="L255" s="409">
        <v>1.9496989161399084E-3</v>
      </c>
      <c r="M255" s="443">
        <v>3.2832822639342264E-4</v>
      </c>
      <c r="N255" s="409">
        <v>2.443010443268149E-3</v>
      </c>
      <c r="O255" s="409">
        <v>1.2870005017168167E-3</v>
      </c>
      <c r="P255" s="409">
        <v>3.2859481838242222E-3</v>
      </c>
      <c r="Q255" s="409">
        <v>5.7922876502679178E-3</v>
      </c>
      <c r="R255" s="409">
        <v>5.822615872409855E-3</v>
      </c>
      <c r="S255" s="442">
        <v>2.6437934626237143E-3</v>
      </c>
      <c r="T255" s="409">
        <v>1.0996807400809723E-2</v>
      </c>
      <c r="U255" s="409">
        <v>8.9608307668751549E-3</v>
      </c>
      <c r="V255" s="409">
        <v>8.6675805453230084E-3</v>
      </c>
      <c r="W255" s="443">
        <v>9.8168742372367803E-3</v>
      </c>
      <c r="X255" s="409">
        <v>3.0272673416740985E-3</v>
      </c>
      <c r="Y255" s="409">
        <v>3.4828963705785243E-4</v>
      </c>
      <c r="Z255" s="409">
        <v>8.2648958826560554E-3</v>
      </c>
      <c r="AA255" s="409">
        <v>5.3919873499601893E-3</v>
      </c>
      <c r="AB255" s="409">
        <v>1.4261890112816098E-3</v>
      </c>
      <c r="AC255" s="442">
        <v>7.3728111816046341E-4</v>
      </c>
      <c r="AD255" s="409">
        <v>2.0997539389781806E-4</v>
      </c>
      <c r="AE255" s="409">
        <v>1.2739970106793914E-3</v>
      </c>
      <c r="AF255" s="409">
        <v>5.5041731293881265E-4</v>
      </c>
      <c r="AG255" s="443">
        <v>7.683267162202572E-4</v>
      </c>
      <c r="AH255" s="409">
        <v>1.5200632987425477E-3</v>
      </c>
      <c r="AI255" s="409">
        <v>7.3059878621447422E-4</v>
      </c>
      <c r="AJ255" s="409">
        <v>6.8923416945272653E-4</v>
      </c>
      <c r="AK255" s="409">
        <v>1.947231807734266E-3</v>
      </c>
      <c r="AL255" s="443">
        <v>7.5845700292115304E-4</v>
      </c>
      <c r="AM255" s="409">
        <v>1.0010468273801754E-2</v>
      </c>
      <c r="AN255" s="444">
        <v>6.3187888854148973E-4</v>
      </c>
    </row>
    <row r="256" spans="2:58" ht="13" customHeight="1">
      <c r="B256" s="439" t="s">
        <v>62</v>
      </c>
      <c r="C256" s="445" t="s">
        <v>538</v>
      </c>
      <c r="D256" s="409">
        <v>7.8121236617987168E-4</v>
      </c>
      <c r="E256" s="409">
        <v>1.2993896231218075E-4</v>
      </c>
      <c r="F256" s="409">
        <v>6.101198771323083E-4</v>
      </c>
      <c r="G256" s="409">
        <v>3.138940756416499E-4</v>
      </c>
      <c r="H256" s="409">
        <v>9.9163842466846509E-4</v>
      </c>
      <c r="I256" s="442">
        <v>2.0743718343703317E-3</v>
      </c>
      <c r="J256" s="409">
        <v>1.2896578815880027E-2</v>
      </c>
      <c r="K256" s="409">
        <v>9.9463088626916898E-4</v>
      </c>
      <c r="L256" s="409">
        <v>1</v>
      </c>
      <c r="M256" s="443">
        <v>2.933823288585781E-3</v>
      </c>
      <c r="N256" s="409">
        <v>3.3424207363107867E-3</v>
      </c>
      <c r="O256" s="409">
        <v>2.0688825101534106E-3</v>
      </c>
      <c r="P256" s="409">
        <v>2.1821074099931787E-3</v>
      </c>
      <c r="Q256" s="409">
        <v>1.9132129618274147E-3</v>
      </c>
      <c r="R256" s="409">
        <v>2.9465950501807526E-3</v>
      </c>
      <c r="S256" s="442">
        <v>1.5172547733929998E-2</v>
      </c>
      <c r="T256" s="409">
        <v>2.6201160457460355E-3</v>
      </c>
      <c r="U256" s="409">
        <v>1.4349920534132094E-3</v>
      </c>
      <c r="V256" s="409">
        <v>2.7820969178231755E-3</v>
      </c>
      <c r="W256" s="443">
        <v>1.1133061192197188E-3</v>
      </c>
      <c r="X256" s="409">
        <v>1.6745252000122137E-2</v>
      </c>
      <c r="Y256" s="409">
        <v>5.1607426099073352E-4</v>
      </c>
      <c r="Z256" s="409">
        <v>2.6976799421042919E-3</v>
      </c>
      <c r="AA256" s="409">
        <v>4.0668971893005341E-4</v>
      </c>
      <c r="AB256" s="409">
        <v>1.8633434837172664E-4</v>
      </c>
      <c r="AC256" s="442">
        <v>1.1607364944330129E-4</v>
      </c>
      <c r="AD256" s="409">
        <v>2.6366123408735534E-4</v>
      </c>
      <c r="AE256" s="409">
        <v>3.1968982402545617E-4</v>
      </c>
      <c r="AF256" s="409">
        <v>1.6925079015955741E-4</v>
      </c>
      <c r="AG256" s="443">
        <v>2.9659601566201736E-4</v>
      </c>
      <c r="AH256" s="409">
        <v>7.5160451639375838E-4</v>
      </c>
      <c r="AI256" s="409">
        <v>3.8912997127614458E-4</v>
      </c>
      <c r="AJ256" s="409">
        <v>9.8164605137874886E-5</v>
      </c>
      <c r="AK256" s="409">
        <v>3.9626787455357702E-4</v>
      </c>
      <c r="AL256" s="443">
        <v>4.2800428452584917E-4</v>
      </c>
      <c r="AM256" s="409">
        <v>1.9677840503302406E-3</v>
      </c>
      <c r="AN256" s="444">
        <v>1.0556384069328217E-3</v>
      </c>
    </row>
    <row r="257" spans="2:40" ht="13" customHeight="1">
      <c r="B257" s="452" t="s">
        <v>63</v>
      </c>
      <c r="C257" s="453" t="s">
        <v>13</v>
      </c>
      <c r="D257" s="411">
        <v>4.6133415679757109E-5</v>
      </c>
      <c r="E257" s="411">
        <v>3.2434093712454669E-4</v>
      </c>
      <c r="F257" s="411">
        <v>5.8161929184128512E-5</v>
      </c>
      <c r="G257" s="411">
        <v>6.5816168270153096E-5</v>
      </c>
      <c r="H257" s="411">
        <v>2.979845939001185E-3</v>
      </c>
      <c r="I257" s="455">
        <v>5.7602018980996328E-5</v>
      </c>
      <c r="J257" s="411">
        <v>8.3046116055092949E-5</v>
      </c>
      <c r="K257" s="411">
        <v>2.4230775421069708E-4</v>
      </c>
      <c r="L257" s="411">
        <v>1.5193369158747179E-3</v>
      </c>
      <c r="M257" s="456">
        <v>1</v>
      </c>
      <c r="N257" s="411">
        <v>2.2391257970574426E-4</v>
      </c>
      <c r="O257" s="411">
        <v>3.133194627768493E-2</v>
      </c>
      <c r="P257" s="411">
        <v>1.6505201077016387E-2</v>
      </c>
      <c r="Q257" s="411">
        <v>1.2018663513752196E-2</v>
      </c>
      <c r="R257" s="411">
        <v>3.7335645666065867E-3</v>
      </c>
      <c r="S257" s="455">
        <v>1.1253480004710342E-3</v>
      </c>
      <c r="T257" s="411">
        <v>7.3483287934079716E-3</v>
      </c>
      <c r="U257" s="411">
        <v>9.2871948088469052E-4</v>
      </c>
      <c r="V257" s="411">
        <v>7.0992407487594751E-3</v>
      </c>
      <c r="W257" s="456">
        <v>4.7690994018964713E-4</v>
      </c>
      <c r="X257" s="411">
        <v>3.2342477057969001E-3</v>
      </c>
      <c r="Y257" s="411">
        <v>1.0069190339484527E-4</v>
      </c>
      <c r="Z257" s="411">
        <v>2.0625572875728994E-4</v>
      </c>
      <c r="AA257" s="411">
        <v>4.8388668773969124E-5</v>
      </c>
      <c r="AB257" s="411">
        <v>3.6577486185830621E-5</v>
      </c>
      <c r="AC257" s="455">
        <v>2.9426420058079895E-5</v>
      </c>
      <c r="AD257" s="411">
        <v>4.8269055507972894E-5</v>
      </c>
      <c r="AE257" s="411">
        <v>1.6563332520096801E-4</v>
      </c>
      <c r="AF257" s="411">
        <v>4.0239818894543415E-5</v>
      </c>
      <c r="AG257" s="456">
        <v>6.1933846990801759E-5</v>
      </c>
      <c r="AH257" s="411">
        <v>4.8668198673412495E-5</v>
      </c>
      <c r="AI257" s="411">
        <v>3.4125990106411852E-5</v>
      </c>
      <c r="AJ257" s="411">
        <v>1.7441937935435693E-5</v>
      </c>
      <c r="AK257" s="411">
        <v>9.9892675928428827E-5</v>
      </c>
      <c r="AL257" s="456">
        <v>3.622703169940811E-5</v>
      </c>
      <c r="AM257" s="411">
        <v>3.5580070091217273E-4</v>
      </c>
      <c r="AN257" s="457">
        <v>3.8523480934460461E-4</v>
      </c>
    </row>
    <row r="258" spans="2:40" ht="13" customHeight="1">
      <c r="B258" s="439" t="s">
        <v>64</v>
      </c>
      <c r="C258" s="445" t="s">
        <v>15</v>
      </c>
      <c r="D258" s="409">
        <v>2.4569247118239796E-5</v>
      </c>
      <c r="E258" s="409">
        <v>1.8241849987451524E-4</v>
      </c>
      <c r="F258" s="409">
        <v>2.1848838808218011E-4</v>
      </c>
      <c r="G258" s="409">
        <v>2.3503755519702903E-5</v>
      </c>
      <c r="H258" s="409">
        <v>8.7292353194979818E-4</v>
      </c>
      <c r="I258" s="442">
        <v>2.9163471144374163E-4</v>
      </c>
      <c r="J258" s="409">
        <v>6.4722262582872243E-5</v>
      </c>
      <c r="K258" s="409">
        <v>4.7689475633093289E-4</v>
      </c>
      <c r="L258" s="409">
        <v>2.2617480557023213E-3</v>
      </c>
      <c r="M258" s="443">
        <v>1.3616581991708235E-3</v>
      </c>
      <c r="N258" s="409">
        <v>1</v>
      </c>
      <c r="O258" s="409">
        <v>1.1344022157545161E-2</v>
      </c>
      <c r="P258" s="409">
        <v>5.1809372748293251E-3</v>
      </c>
      <c r="Q258" s="409">
        <v>4.3882680289056234E-3</v>
      </c>
      <c r="R258" s="409">
        <v>5.7974631020791681E-3</v>
      </c>
      <c r="S258" s="442">
        <v>9.7502310195673805E-3</v>
      </c>
      <c r="T258" s="409">
        <v>1.0221270223996735E-2</v>
      </c>
      <c r="U258" s="409">
        <v>2.7259340470255334E-3</v>
      </c>
      <c r="V258" s="409">
        <v>3.7959787768510451E-3</v>
      </c>
      <c r="W258" s="443">
        <v>1.4229489690520422E-3</v>
      </c>
      <c r="X258" s="409">
        <v>1.5077675688963392E-3</v>
      </c>
      <c r="Y258" s="409">
        <v>1.956505837925984E-4</v>
      </c>
      <c r="Z258" s="409">
        <v>1.3909995682663832E-4</v>
      </c>
      <c r="AA258" s="409">
        <v>3.7319803842287878E-5</v>
      </c>
      <c r="AB258" s="409">
        <v>2.6501586360384325E-5</v>
      </c>
      <c r="AC258" s="442">
        <v>2.4671115328960718E-5</v>
      </c>
      <c r="AD258" s="409">
        <v>2.410324752970491E-5</v>
      </c>
      <c r="AE258" s="409">
        <v>4.2903090047035948E-5</v>
      </c>
      <c r="AF258" s="409">
        <v>3.7994348822538511E-5</v>
      </c>
      <c r="AG258" s="443">
        <v>6.6218107891720523E-5</v>
      </c>
      <c r="AH258" s="409">
        <v>6.3544506503562982E-5</v>
      </c>
      <c r="AI258" s="409">
        <v>2.8784550970170788E-4</v>
      </c>
      <c r="AJ258" s="409">
        <v>2.9772533376339581E-5</v>
      </c>
      <c r="AK258" s="409">
        <v>1.3506873597992472E-4</v>
      </c>
      <c r="AL258" s="443">
        <v>6.6351534074636921E-5</v>
      </c>
      <c r="AM258" s="409">
        <v>3.8236068180591104E-4</v>
      </c>
      <c r="AN258" s="444">
        <v>3.627254296231141E-4</v>
      </c>
    </row>
    <row r="259" spans="2:40" ht="13" customHeight="1">
      <c r="B259" s="439" t="s">
        <v>65</v>
      </c>
      <c r="C259" s="445" t="s">
        <v>17</v>
      </c>
      <c r="D259" s="409">
        <v>3.0743465835933557E-4</v>
      </c>
      <c r="E259" s="409">
        <v>4.9662157317127611E-4</v>
      </c>
      <c r="F259" s="409">
        <v>1.0707483956589635E-3</v>
      </c>
      <c r="G259" s="409">
        <v>1.0533949989154334E-4</v>
      </c>
      <c r="H259" s="409">
        <v>1.9365869554735971E-3</v>
      </c>
      <c r="I259" s="442">
        <v>9.4958402055150056E-4</v>
      </c>
      <c r="J259" s="409">
        <v>1.737229840956898E-4</v>
      </c>
      <c r="K259" s="409">
        <v>3.7744109922798657E-4</v>
      </c>
      <c r="L259" s="409">
        <v>1.067404133596144E-3</v>
      </c>
      <c r="M259" s="443">
        <v>9.0755574830604765E-4</v>
      </c>
      <c r="N259" s="409">
        <v>3.2567217561601142E-4</v>
      </c>
      <c r="O259" s="409">
        <v>1</v>
      </c>
      <c r="P259" s="409">
        <v>2.5937226984429568E-3</v>
      </c>
      <c r="Q259" s="409">
        <v>3.2725582308641039E-3</v>
      </c>
      <c r="R259" s="409">
        <v>3.5411517610748717E-3</v>
      </c>
      <c r="S259" s="442">
        <v>2.2352761774345883E-3</v>
      </c>
      <c r="T259" s="409">
        <v>2.745500853938623E-3</v>
      </c>
      <c r="U259" s="409">
        <v>4.1980671145539581E-3</v>
      </c>
      <c r="V259" s="409">
        <v>7.4463789131897547E-4</v>
      </c>
      <c r="W259" s="443">
        <v>8.4466262656745963E-4</v>
      </c>
      <c r="X259" s="409">
        <v>7.28794846730383E-3</v>
      </c>
      <c r="Y259" s="409">
        <v>2.888976908960611E-4</v>
      </c>
      <c r="Z259" s="409">
        <v>4.339322219220479E-4</v>
      </c>
      <c r="AA259" s="409">
        <v>1.0699027195014779E-4</v>
      </c>
      <c r="AB259" s="409">
        <v>2.1697855073481414E-4</v>
      </c>
      <c r="AC259" s="442">
        <v>6.1987329642820474E-5</v>
      </c>
      <c r="AD259" s="409">
        <v>1.3048833630816554E-4</v>
      </c>
      <c r="AE259" s="409">
        <v>3.1494034214868183E-4</v>
      </c>
      <c r="AF259" s="409">
        <v>1.1829869597543439E-4</v>
      </c>
      <c r="AG259" s="443">
        <v>3.530248151631282E-4</v>
      </c>
      <c r="AH259" s="409">
        <v>1.1170629495373222E-4</v>
      </c>
      <c r="AI259" s="409">
        <v>1.0143131754747487E-4</v>
      </c>
      <c r="AJ259" s="409">
        <v>9.4708196284669523E-5</v>
      </c>
      <c r="AK259" s="409">
        <v>1.6428864623878938E-4</v>
      </c>
      <c r="AL259" s="443">
        <v>2.141995830620791E-4</v>
      </c>
      <c r="AM259" s="409">
        <v>3.3121616727311908E-4</v>
      </c>
      <c r="AN259" s="444">
        <v>3.6973027176141673E-4</v>
      </c>
    </row>
    <row r="260" spans="2:40" ht="13" customHeight="1">
      <c r="B260" s="439" t="s">
        <v>66</v>
      </c>
      <c r="C260" s="445" t="s">
        <v>539</v>
      </c>
      <c r="D260" s="409">
        <v>4.2994047907247839E-5</v>
      </c>
      <c r="E260" s="409">
        <v>3.4888137340810765E-4</v>
      </c>
      <c r="F260" s="409">
        <v>4.5130984840801571E-5</v>
      </c>
      <c r="G260" s="409">
        <v>3.5880762237065785E-5</v>
      </c>
      <c r="H260" s="409">
        <v>7.0026136917332923E-5</v>
      </c>
      <c r="I260" s="442">
        <v>4.4150767823980872E-5</v>
      </c>
      <c r="J260" s="409">
        <v>7.3377510359027323E-5</v>
      </c>
      <c r="K260" s="409">
        <v>8.9587841822702497E-5</v>
      </c>
      <c r="L260" s="409">
        <v>3.2027051938186179E-4</v>
      </c>
      <c r="M260" s="443">
        <v>2.0658460722525421E-4</v>
      </c>
      <c r="N260" s="409">
        <v>2.645756434094489E-5</v>
      </c>
      <c r="O260" s="409">
        <v>1.3331702955897523E-4</v>
      </c>
      <c r="P260" s="409">
        <v>1</v>
      </c>
      <c r="Q260" s="409">
        <v>5.7247156057238765E-3</v>
      </c>
      <c r="R260" s="409">
        <v>2.0753716441624516E-3</v>
      </c>
      <c r="S260" s="442">
        <v>3.0667764063371642E-4</v>
      </c>
      <c r="T260" s="409">
        <v>4.2162961795697432E-3</v>
      </c>
      <c r="U260" s="409">
        <v>2.3091293757496802E-4</v>
      </c>
      <c r="V260" s="409">
        <v>9.6093799093166217E-4</v>
      </c>
      <c r="W260" s="443">
        <v>1.2263274134352914E-4</v>
      </c>
      <c r="X260" s="409">
        <v>8.5666422186792424E-4</v>
      </c>
      <c r="Y260" s="409">
        <v>1.5740899784439267E-4</v>
      </c>
      <c r="Z260" s="409">
        <v>1.8983004526637603E-3</v>
      </c>
      <c r="AA260" s="409">
        <v>1.0960510220897477E-4</v>
      </c>
      <c r="AB260" s="409">
        <v>7.5206357575022622E-5</v>
      </c>
      <c r="AC260" s="442">
        <v>8.8785544091369816E-5</v>
      </c>
      <c r="AD260" s="409">
        <v>2.8134167366732675E-5</v>
      </c>
      <c r="AE260" s="409">
        <v>1.5033812966219832E-4</v>
      </c>
      <c r="AF260" s="409">
        <v>1.1922318551732533E-4</v>
      </c>
      <c r="AG260" s="443">
        <v>1.2087810685349108E-4</v>
      </c>
      <c r="AH260" s="409">
        <v>1.0489016035316978E-4</v>
      </c>
      <c r="AI260" s="409">
        <v>5.7730105836714505E-5</v>
      </c>
      <c r="AJ260" s="409">
        <v>2.8112868554227941E-5</v>
      </c>
      <c r="AK260" s="409">
        <v>1.3746175524540463E-3</v>
      </c>
      <c r="AL260" s="443">
        <v>5.501735918547389E-5</v>
      </c>
      <c r="AM260" s="409">
        <v>3.8337716965286195E-5</v>
      </c>
      <c r="AN260" s="444">
        <v>5.4364865563477754E-5</v>
      </c>
    </row>
    <row r="261" spans="2:40" ht="13" customHeight="1">
      <c r="B261" s="439" t="s">
        <v>67</v>
      </c>
      <c r="C261" s="445" t="s">
        <v>540</v>
      </c>
      <c r="D261" s="409">
        <v>2.6041388326513913E-5</v>
      </c>
      <c r="E261" s="409">
        <v>6.2803404239548642E-5</v>
      </c>
      <c r="F261" s="409">
        <v>2.7761015155018934E-5</v>
      </c>
      <c r="G261" s="409">
        <v>2.0200170597293456E-5</v>
      </c>
      <c r="H261" s="409">
        <v>3.5492539116918424E-5</v>
      </c>
      <c r="I261" s="442">
        <v>2.5998831820927901E-5</v>
      </c>
      <c r="J261" s="409">
        <v>3.8265882521653121E-5</v>
      </c>
      <c r="K261" s="409">
        <v>1.7860222241081661E-4</v>
      </c>
      <c r="L261" s="409">
        <v>1.0039201356449535E-4</v>
      </c>
      <c r="M261" s="443">
        <v>1.0361300743382463E-4</v>
      </c>
      <c r="N261" s="409">
        <v>2.3940780582415723E-5</v>
      </c>
      <c r="O261" s="409">
        <v>4.7485451285287863E-5</v>
      </c>
      <c r="P261" s="409">
        <v>3.8017768381992835E-4</v>
      </c>
      <c r="Q261" s="409">
        <v>1</v>
      </c>
      <c r="R261" s="409">
        <v>1.4300029425002995E-4</v>
      </c>
      <c r="S261" s="442">
        <v>1.7427569937631811E-4</v>
      </c>
      <c r="T261" s="409">
        <v>1.2990608945705542E-4</v>
      </c>
      <c r="U261" s="409">
        <v>8.3971110694244745E-5</v>
      </c>
      <c r="V261" s="409">
        <v>6.5718257521398422E-5</v>
      </c>
      <c r="W261" s="443">
        <v>4.7849440840036596E-5</v>
      </c>
      <c r="X261" s="409">
        <v>6.3772082756768613E-5</v>
      </c>
      <c r="Y261" s="409">
        <v>9.1751760365648425E-5</v>
      </c>
      <c r="Z261" s="409">
        <v>1.2093019434451552E-4</v>
      </c>
      <c r="AA261" s="409">
        <v>5.755550944442889E-5</v>
      </c>
      <c r="AB261" s="409">
        <v>4.4422893418472046E-5</v>
      </c>
      <c r="AC261" s="442">
        <v>5.667626564736026E-5</v>
      </c>
      <c r="AD261" s="409">
        <v>1.1585367441852466E-5</v>
      </c>
      <c r="AE261" s="409">
        <v>8.3328105260945629E-5</v>
      </c>
      <c r="AF261" s="409">
        <v>7.31705068694074E-5</v>
      </c>
      <c r="AG261" s="443">
        <v>5.1816758336607248E-5</v>
      </c>
      <c r="AH261" s="409">
        <v>5.7289097380855861E-5</v>
      </c>
      <c r="AI261" s="409">
        <v>2.910877455729183E-5</v>
      </c>
      <c r="AJ261" s="409">
        <v>1.7351631551657092E-5</v>
      </c>
      <c r="AK261" s="409">
        <v>9.3914345241900344E-4</v>
      </c>
      <c r="AL261" s="443">
        <v>2.545131382828694E-5</v>
      </c>
      <c r="AM261" s="409">
        <v>1.7450768341640149E-5</v>
      </c>
      <c r="AN261" s="444">
        <v>2.5327566850445672E-5</v>
      </c>
    </row>
    <row r="262" spans="2:40" ht="13" customHeight="1">
      <c r="B262" s="439" t="s">
        <v>68</v>
      </c>
      <c r="C262" s="445" t="s">
        <v>541</v>
      </c>
      <c r="D262" s="409">
        <v>3.0310672090966369E-5</v>
      </c>
      <c r="E262" s="409">
        <v>4.4314106890053933E-5</v>
      </c>
      <c r="F262" s="409">
        <v>3.0427500724746109E-5</v>
      </c>
      <c r="G262" s="409">
        <v>2.5645847671967066E-5</v>
      </c>
      <c r="H262" s="409">
        <v>3.123297483363914E-5</v>
      </c>
      <c r="I262" s="442">
        <v>2.725659402899967E-5</v>
      </c>
      <c r="J262" s="409">
        <v>3.968335326017413E-5</v>
      </c>
      <c r="K262" s="409">
        <v>2.7240196706416878E-5</v>
      </c>
      <c r="L262" s="409">
        <v>4.1216358280545517E-5</v>
      </c>
      <c r="M262" s="443">
        <v>2.2435391965104479E-5</v>
      </c>
      <c r="N262" s="409">
        <v>1.5855206896211077E-5</v>
      </c>
      <c r="O262" s="409">
        <v>2.8310004888081437E-5</v>
      </c>
      <c r="P262" s="409">
        <v>5.8906581436207815E-4</v>
      </c>
      <c r="Q262" s="409">
        <v>7.9773749680064725E-4</v>
      </c>
      <c r="R262" s="409">
        <v>1</v>
      </c>
      <c r="S262" s="442">
        <v>5.342825720088045E-5</v>
      </c>
      <c r="T262" s="409">
        <v>6.2263032237360998E-5</v>
      </c>
      <c r="U262" s="409">
        <v>3.0712493181770642E-4</v>
      </c>
      <c r="V262" s="409">
        <v>5.3575631084509298E-5</v>
      </c>
      <c r="W262" s="443">
        <v>5.7375747536370667E-5</v>
      </c>
      <c r="X262" s="409">
        <v>8.9571520565352245E-5</v>
      </c>
      <c r="Y262" s="409">
        <v>8.6613316451513721E-5</v>
      </c>
      <c r="Z262" s="409">
        <v>1.2417279264745649E-4</v>
      </c>
      <c r="AA262" s="409">
        <v>7.5093337036851181E-5</v>
      </c>
      <c r="AB262" s="409">
        <v>1.3095459654950838E-4</v>
      </c>
      <c r="AC262" s="442">
        <v>6.6776077223547949E-5</v>
      </c>
      <c r="AD262" s="409">
        <v>1.2780350158140533E-5</v>
      </c>
      <c r="AE262" s="409">
        <v>8.9836702540539075E-5</v>
      </c>
      <c r="AF262" s="409">
        <v>8.4126883506229386E-5</v>
      </c>
      <c r="AG262" s="443">
        <v>5.0812822976160779E-4</v>
      </c>
      <c r="AH262" s="409">
        <v>7.3064459439888292E-5</v>
      </c>
      <c r="AI262" s="409">
        <v>1.8566021137386508E-3</v>
      </c>
      <c r="AJ262" s="409">
        <v>2.3739584891185832E-5</v>
      </c>
      <c r="AK262" s="409">
        <v>8.7017838585714538E-4</v>
      </c>
      <c r="AL262" s="443">
        <v>8.287826309224836E-5</v>
      </c>
      <c r="AM262" s="409">
        <v>3.9414083346367042E-3</v>
      </c>
      <c r="AN262" s="444">
        <v>6.6953655971585787E-5</v>
      </c>
    </row>
    <row r="263" spans="2:40" ht="13" customHeight="1">
      <c r="B263" s="446" t="s">
        <v>69</v>
      </c>
      <c r="C263" s="447" t="s">
        <v>243</v>
      </c>
      <c r="D263" s="410">
        <v>6.1789493054660455E-5</v>
      </c>
      <c r="E263" s="410">
        <v>9.7211482050056056E-5</v>
      </c>
      <c r="F263" s="410">
        <v>6.7479475569645657E-5</v>
      </c>
      <c r="G263" s="410">
        <v>5.2482981617704069E-5</v>
      </c>
      <c r="H263" s="410">
        <v>6.7669554328192335E-5</v>
      </c>
      <c r="I263" s="449">
        <v>6.1710428377445906E-5</v>
      </c>
      <c r="J263" s="410">
        <v>8.9111152007371718E-5</v>
      </c>
      <c r="K263" s="410">
        <v>6.2256807963033062E-5</v>
      </c>
      <c r="L263" s="410">
        <v>9.3883090401803958E-5</v>
      </c>
      <c r="M263" s="450">
        <v>5.1686267458447404E-5</v>
      </c>
      <c r="N263" s="410">
        <v>7.2473492306262985E-5</v>
      </c>
      <c r="O263" s="410">
        <v>2.1626628001338911E-4</v>
      </c>
      <c r="P263" s="410">
        <v>2.2567890237375913E-3</v>
      </c>
      <c r="Q263" s="410">
        <v>1.7457815963670001E-3</v>
      </c>
      <c r="R263" s="410">
        <v>1.4627900479090794E-2</v>
      </c>
      <c r="S263" s="449">
        <v>1</v>
      </c>
      <c r="T263" s="410">
        <v>2.2815820585304597E-2</v>
      </c>
      <c r="U263" s="410">
        <v>3.8478304066929842E-2</v>
      </c>
      <c r="V263" s="410">
        <v>1.2223381661214743E-3</v>
      </c>
      <c r="W263" s="450">
        <v>1.360481172193983E-3</v>
      </c>
      <c r="X263" s="410">
        <v>1.9119914959610132E-4</v>
      </c>
      <c r="Y263" s="410">
        <v>2.1314189795801895E-4</v>
      </c>
      <c r="Z263" s="410">
        <v>2.4626427023545256E-4</v>
      </c>
      <c r="AA263" s="410">
        <v>1.4926272810246002E-4</v>
      </c>
      <c r="AB263" s="410">
        <v>1.1652733084444681E-4</v>
      </c>
      <c r="AC263" s="449">
        <v>1.5127753438613604E-4</v>
      </c>
      <c r="AD263" s="410">
        <v>2.9087733658380363E-5</v>
      </c>
      <c r="AE263" s="410">
        <v>1.9550800111190598E-4</v>
      </c>
      <c r="AF263" s="410">
        <v>2.2039384223044165E-4</v>
      </c>
      <c r="AG263" s="450">
        <v>2.9973145758588983E-4</v>
      </c>
      <c r="AH263" s="410">
        <v>3.3461933103839508E-4</v>
      </c>
      <c r="AI263" s="410">
        <v>1.0461503043556803E-4</v>
      </c>
      <c r="AJ263" s="410">
        <v>5.2350898507372771E-5</v>
      </c>
      <c r="AK263" s="410">
        <v>2.1490326484243632E-3</v>
      </c>
      <c r="AL263" s="450">
        <v>6.8431449818999563E-5</v>
      </c>
      <c r="AM263" s="410">
        <v>3.9765388736996707E-3</v>
      </c>
      <c r="AN263" s="451">
        <v>7.7420043235081721E-5</v>
      </c>
    </row>
    <row r="264" spans="2:40" ht="13" customHeight="1">
      <c r="B264" s="439" t="s">
        <v>70</v>
      </c>
      <c r="C264" s="445" t="s">
        <v>52</v>
      </c>
      <c r="D264" s="409">
        <v>8.576142751796397E-6</v>
      </c>
      <c r="E264" s="409">
        <v>5.6543884030130706E-5</v>
      </c>
      <c r="F264" s="409">
        <v>8.2039163209262926E-6</v>
      </c>
      <c r="G264" s="409">
        <v>7.1056360583153134E-6</v>
      </c>
      <c r="H264" s="409">
        <v>1.2708975622278592E-5</v>
      </c>
      <c r="I264" s="442">
        <v>7.9358058883774977E-6</v>
      </c>
      <c r="J264" s="409">
        <v>1.4363086137878202E-5</v>
      </c>
      <c r="K264" s="409">
        <v>9.836787686709258E-6</v>
      </c>
      <c r="L264" s="409">
        <v>1.2981121374671545E-5</v>
      </c>
      <c r="M264" s="443">
        <v>7.8954899971278995E-6</v>
      </c>
      <c r="N264" s="409">
        <v>6.1216745306661896E-6</v>
      </c>
      <c r="O264" s="409">
        <v>2.8278853492466347E-5</v>
      </c>
      <c r="P264" s="409">
        <v>9.3916094209616711E-4</v>
      </c>
      <c r="Q264" s="409">
        <v>7.2868817214728082E-4</v>
      </c>
      <c r="R264" s="409">
        <v>7.0019883881317362E-4</v>
      </c>
      <c r="S264" s="442">
        <v>2.8827939074875823E-4</v>
      </c>
      <c r="T264" s="409">
        <v>1</v>
      </c>
      <c r="U264" s="409">
        <v>4.2566357824050529E-4</v>
      </c>
      <c r="V264" s="409">
        <v>1.489904396539322E-3</v>
      </c>
      <c r="W264" s="443">
        <v>4.8703509401780846E-5</v>
      </c>
      <c r="X264" s="409">
        <v>2.6671291334268046E-4</v>
      </c>
      <c r="Y264" s="409">
        <v>3.1943417443505729E-5</v>
      </c>
      <c r="Z264" s="409">
        <v>5.0567966570328637E-5</v>
      </c>
      <c r="AA264" s="409">
        <v>1.7977052775520174E-5</v>
      </c>
      <c r="AB264" s="409">
        <v>1.8669054278290474E-5</v>
      </c>
      <c r="AC264" s="442">
        <v>1.7070965733184923E-5</v>
      </c>
      <c r="AD264" s="409">
        <v>7.0113976040286641E-6</v>
      </c>
      <c r="AE264" s="409">
        <v>3.0064764692182204E-5</v>
      </c>
      <c r="AF264" s="409">
        <v>2.3977127204276474E-5</v>
      </c>
      <c r="AG264" s="443">
        <v>6.1398856458162702E-5</v>
      </c>
      <c r="AH264" s="409">
        <v>3.595352945149408E-5</v>
      </c>
      <c r="AI264" s="409">
        <v>1.2371942178798337E-5</v>
      </c>
      <c r="AJ264" s="409">
        <v>5.329873031858515E-6</v>
      </c>
      <c r="AK264" s="409">
        <v>2.5879704604606232E-4</v>
      </c>
      <c r="AL264" s="443">
        <v>1.2693599783753622E-5</v>
      </c>
      <c r="AM264" s="409">
        <v>1.0769214506913425E-5</v>
      </c>
      <c r="AN264" s="444">
        <v>2.1681844723587199E-5</v>
      </c>
    </row>
    <row r="265" spans="2:40" ht="13" customHeight="1">
      <c r="B265" s="439" t="s">
        <v>72</v>
      </c>
      <c r="C265" s="445" t="s">
        <v>929</v>
      </c>
      <c r="D265" s="409">
        <v>1.557004630187448E-7</v>
      </c>
      <c r="E265" s="409">
        <v>2.4429223631105425E-7</v>
      </c>
      <c r="F265" s="409">
        <v>1.7063334306628106E-7</v>
      </c>
      <c r="G265" s="409">
        <v>1.3916222265174381E-7</v>
      </c>
      <c r="H265" s="409">
        <v>1.7234588215100252E-7</v>
      </c>
      <c r="I265" s="442">
        <v>2.5305575194160217E-7</v>
      </c>
      <c r="J265" s="409">
        <v>2.5428223681853609E-7</v>
      </c>
      <c r="K265" s="409">
        <v>1.8772025920244228E-7</v>
      </c>
      <c r="L265" s="409">
        <v>2.1911769498214364E-7</v>
      </c>
      <c r="M265" s="443">
        <v>1.4450021879313325E-7</v>
      </c>
      <c r="N265" s="409">
        <v>9.162463753467063E-8</v>
      </c>
      <c r="O265" s="409">
        <v>2.9489616673686259E-7</v>
      </c>
      <c r="P265" s="409">
        <v>1.0195030186951505E-5</v>
      </c>
      <c r="Q265" s="409">
        <v>7.0679758413751673E-7</v>
      </c>
      <c r="R265" s="409">
        <v>1.5755604679687152E-7</v>
      </c>
      <c r="S265" s="442">
        <v>2.5311024604171231E-7</v>
      </c>
      <c r="T265" s="409">
        <v>2.6808736981961396E-7</v>
      </c>
      <c r="U265" s="409">
        <v>1</v>
      </c>
      <c r="V265" s="409">
        <v>1.9727557867928118E-5</v>
      </c>
      <c r="W265" s="443">
        <v>3.0191280630952383E-7</v>
      </c>
      <c r="X265" s="409">
        <v>4.9345641724970984E-6</v>
      </c>
      <c r="Y265" s="409">
        <v>5.1661815542480477E-7</v>
      </c>
      <c r="Z265" s="409">
        <v>6.7044603075570995E-7</v>
      </c>
      <c r="AA265" s="409">
        <v>4.3538922989660067E-7</v>
      </c>
      <c r="AB265" s="409">
        <v>7.5902263637750587E-7</v>
      </c>
      <c r="AC265" s="442">
        <v>5.3704560699948856E-7</v>
      </c>
      <c r="AD265" s="409">
        <v>2.3020583737029497E-7</v>
      </c>
      <c r="AE265" s="409">
        <v>6.590017789800753E-7</v>
      </c>
      <c r="AF265" s="409">
        <v>5.3260381782786646E-7</v>
      </c>
      <c r="AG265" s="443">
        <v>4.5223130027289289E-6</v>
      </c>
      <c r="AH265" s="409">
        <v>7.0626029757598409E-7</v>
      </c>
      <c r="AI265" s="409">
        <v>2.1497184300017413E-7</v>
      </c>
      <c r="AJ265" s="409">
        <v>1.6790743375475395E-7</v>
      </c>
      <c r="AK265" s="409">
        <v>3.9419377983433173E-6</v>
      </c>
      <c r="AL265" s="443">
        <v>3.0205771241660347E-7</v>
      </c>
      <c r="AM265" s="409">
        <v>1.4967776209011733E-7</v>
      </c>
      <c r="AN265" s="444">
        <v>5.7893502383808994E-7</v>
      </c>
    </row>
    <row r="266" spans="2:40" ht="13" customHeight="1">
      <c r="B266" s="439" t="s">
        <v>73</v>
      </c>
      <c r="C266" s="445" t="s">
        <v>53</v>
      </c>
      <c r="D266" s="409">
        <v>1.0625228516390678E-4</v>
      </c>
      <c r="E266" s="409">
        <v>1.5109945266456422E-4</v>
      </c>
      <c r="F266" s="409">
        <v>6.6609753647995504E-5</v>
      </c>
      <c r="G266" s="409">
        <v>5.0426149151935433E-5</v>
      </c>
      <c r="H266" s="409">
        <v>6.7238770094777032E-5</v>
      </c>
      <c r="I266" s="442">
        <v>5.5610201623284391E-5</v>
      </c>
      <c r="J266" s="409">
        <v>1.1192772811253541E-4</v>
      </c>
      <c r="K266" s="409">
        <v>5.7106573016182015E-5</v>
      </c>
      <c r="L266" s="409">
        <v>8.9270108018067639E-5</v>
      </c>
      <c r="M266" s="443">
        <v>5.7345451442510159E-5</v>
      </c>
      <c r="N266" s="409">
        <v>3.59744224343572E-5</v>
      </c>
      <c r="O266" s="409">
        <v>5.6489910246062573E-5</v>
      </c>
      <c r="P266" s="409">
        <v>7.3783818926804836E-5</v>
      </c>
      <c r="Q266" s="409">
        <v>1.0960189111259578E-4</v>
      </c>
      <c r="R266" s="409">
        <v>5.5525472115096936E-5</v>
      </c>
      <c r="S266" s="442">
        <v>7.0832970346069353E-5</v>
      </c>
      <c r="T266" s="409">
        <v>6.9946319941060025E-5</v>
      </c>
      <c r="U266" s="409">
        <v>6.4266697290336282E-5</v>
      </c>
      <c r="V266" s="409">
        <v>1</v>
      </c>
      <c r="W266" s="443">
        <v>1.2621322261472688E-4</v>
      </c>
      <c r="X266" s="409">
        <v>1.3081970992753558E-4</v>
      </c>
      <c r="Y266" s="409">
        <v>1.8826106508450984E-4</v>
      </c>
      <c r="Z266" s="409">
        <v>2.0715831266164892E-4</v>
      </c>
      <c r="AA266" s="409">
        <v>1.4615538475089052E-4</v>
      </c>
      <c r="AB266" s="409">
        <v>1.0008690527891322E-4</v>
      </c>
      <c r="AC266" s="442">
        <v>1.2253022146071398E-4</v>
      </c>
      <c r="AD266" s="409">
        <v>2.4172968997581991E-5</v>
      </c>
      <c r="AE266" s="409">
        <v>5.939076422824467E-4</v>
      </c>
      <c r="AF266" s="409">
        <v>1.5085445262076109E-4</v>
      </c>
      <c r="AG266" s="443">
        <v>5.1427481317411811E-4</v>
      </c>
      <c r="AH266" s="409">
        <v>1.2965496922659909E-4</v>
      </c>
      <c r="AI266" s="409">
        <v>6.3412232301142795E-5</v>
      </c>
      <c r="AJ266" s="409">
        <v>3.9328187940707295E-5</v>
      </c>
      <c r="AK266" s="409">
        <v>1.8586571651762361E-3</v>
      </c>
      <c r="AL266" s="443">
        <v>6.1685924582000957E-5</v>
      </c>
      <c r="AM266" s="409">
        <v>5.2466682444804879E-5</v>
      </c>
      <c r="AN266" s="444">
        <v>1.0215034875094119E-4</v>
      </c>
    </row>
    <row r="267" spans="2:40" ht="13" customHeight="1">
      <c r="B267" s="452" t="s">
        <v>74</v>
      </c>
      <c r="C267" s="453" t="s">
        <v>23</v>
      </c>
      <c r="D267" s="411">
        <v>6.2740912213693685E-4</v>
      </c>
      <c r="E267" s="411">
        <v>1.5095834851157912E-3</v>
      </c>
      <c r="F267" s="411">
        <v>2.0075039828658494E-3</v>
      </c>
      <c r="G267" s="411">
        <v>2.2673612219988541E-3</v>
      </c>
      <c r="H267" s="411">
        <v>3.404670117631084E-3</v>
      </c>
      <c r="I267" s="455">
        <v>1.0177387096046765E-3</v>
      </c>
      <c r="J267" s="411">
        <v>8.8523456382631532E-4</v>
      </c>
      <c r="K267" s="411">
        <v>1.7762141490860891E-3</v>
      </c>
      <c r="L267" s="411">
        <v>4.4377273919735654E-3</v>
      </c>
      <c r="M267" s="456">
        <v>3.2045369721365544E-3</v>
      </c>
      <c r="N267" s="411">
        <v>7.7793982896046951E-3</v>
      </c>
      <c r="O267" s="411">
        <v>8.3532016849054635E-4</v>
      </c>
      <c r="P267" s="411">
        <v>6.317081465939563E-4</v>
      </c>
      <c r="Q267" s="411">
        <v>1.2358959192833889E-3</v>
      </c>
      <c r="R267" s="411">
        <v>1.5562280863101296E-3</v>
      </c>
      <c r="S267" s="455">
        <v>1.3004202205070892E-3</v>
      </c>
      <c r="T267" s="411">
        <v>2.968536697463376E-3</v>
      </c>
      <c r="U267" s="411">
        <v>9.8649023409904508E-4</v>
      </c>
      <c r="V267" s="411">
        <v>5.7396769309102391E-4</v>
      </c>
      <c r="W267" s="456">
        <v>1</v>
      </c>
      <c r="X267" s="411">
        <v>1.4356558037673759E-3</v>
      </c>
      <c r="Y267" s="411">
        <v>1.8409383835128281E-3</v>
      </c>
      <c r="Z267" s="411">
        <v>1.829460943491011E-3</v>
      </c>
      <c r="AA267" s="411">
        <v>2.8452554366860819E-3</v>
      </c>
      <c r="AB267" s="411">
        <v>2.0778774916304834E-3</v>
      </c>
      <c r="AC267" s="455">
        <v>4.3374656683859911E-3</v>
      </c>
      <c r="AD267" s="411">
        <v>3.0172147713319598E-4</v>
      </c>
      <c r="AE267" s="411">
        <v>1.0307380866636457E-3</v>
      </c>
      <c r="AF267" s="411">
        <v>3.9635366320577813E-3</v>
      </c>
      <c r="AG267" s="456">
        <v>2.5730211190937214E-3</v>
      </c>
      <c r="AH267" s="411">
        <v>6.8596645876575378E-3</v>
      </c>
      <c r="AI267" s="411">
        <v>1.4543716963473256E-3</v>
      </c>
      <c r="AJ267" s="411">
        <v>4.5024369473252454E-3</v>
      </c>
      <c r="AK267" s="411">
        <v>1.6223062974786398E-3</v>
      </c>
      <c r="AL267" s="456">
        <v>1.7417409635085814E-3</v>
      </c>
      <c r="AM267" s="411">
        <v>4.1898623610482015E-2</v>
      </c>
      <c r="AN267" s="457">
        <v>7.6317036193033312E-4</v>
      </c>
    </row>
    <row r="268" spans="2:40" ht="13" customHeight="1">
      <c r="B268" s="439" t="s">
        <v>76</v>
      </c>
      <c r="C268" s="445" t="s">
        <v>25</v>
      </c>
      <c r="D268" s="409">
        <v>4.2590296846657235E-3</v>
      </c>
      <c r="E268" s="409">
        <v>4.5924802222214742E-3</v>
      </c>
      <c r="F268" s="409">
        <v>1.5363547322161414E-3</v>
      </c>
      <c r="G268" s="409">
        <v>4.9940012532648662E-3</v>
      </c>
      <c r="H268" s="409">
        <v>6.3543341165869611E-3</v>
      </c>
      <c r="I268" s="442">
        <v>2.7499869732095076E-3</v>
      </c>
      <c r="J268" s="409">
        <v>1.2599443553767032E-2</v>
      </c>
      <c r="K268" s="409">
        <v>5.6538501850061434E-3</v>
      </c>
      <c r="L268" s="409">
        <v>8.9598589147175372E-3</v>
      </c>
      <c r="M268" s="443">
        <v>7.2758758465937884E-3</v>
      </c>
      <c r="N268" s="409">
        <v>3.7863788795889511E-3</v>
      </c>
      <c r="O268" s="409">
        <v>7.9649232499911203E-3</v>
      </c>
      <c r="P268" s="409">
        <v>3.3401175505589193E-3</v>
      </c>
      <c r="Q268" s="409">
        <v>3.5034025315231684E-3</v>
      </c>
      <c r="R268" s="409">
        <v>2.9584196714250591E-3</v>
      </c>
      <c r="S268" s="442">
        <v>6.0106202424160217E-3</v>
      </c>
      <c r="T268" s="409">
        <v>3.7814228694296572E-3</v>
      </c>
      <c r="U268" s="409">
        <v>3.6129673206322854E-3</v>
      </c>
      <c r="V268" s="409">
        <v>1.4157762446858119E-3</v>
      </c>
      <c r="W268" s="443">
        <v>4.416180230039625E-3</v>
      </c>
      <c r="X268" s="409">
        <v>1</v>
      </c>
      <c r="Y268" s="409">
        <v>2.5690603854597677E-2</v>
      </c>
      <c r="Z268" s="409">
        <v>4.575800306994815E-2</v>
      </c>
      <c r="AA268" s="409">
        <v>6.8973129682486358E-3</v>
      </c>
      <c r="AB268" s="409">
        <v>5.0469485430112183E-3</v>
      </c>
      <c r="AC268" s="442">
        <v>4.1159663892685831E-3</v>
      </c>
      <c r="AD268" s="409">
        <v>1.3893827199702682E-2</v>
      </c>
      <c r="AE268" s="409">
        <v>1.2441279029264144E-2</v>
      </c>
      <c r="AF268" s="409">
        <v>6.7114478738188009E-3</v>
      </c>
      <c r="AG268" s="443">
        <v>1.0010049097053711E-2</v>
      </c>
      <c r="AH268" s="409">
        <v>8.0517191703643673E-3</v>
      </c>
      <c r="AI268" s="409">
        <v>4.0500513935307876E-3</v>
      </c>
      <c r="AJ268" s="409">
        <v>1.1430411773870881E-3</v>
      </c>
      <c r="AK268" s="409">
        <v>1.9302658164241952E-3</v>
      </c>
      <c r="AL268" s="443">
        <v>5.2709722018525595E-3</v>
      </c>
      <c r="AM268" s="409">
        <v>2.0888032189984376E-3</v>
      </c>
      <c r="AN268" s="444">
        <v>1.496320439960004E-2</v>
      </c>
    </row>
    <row r="269" spans="2:40" ht="13" customHeight="1">
      <c r="B269" s="439" t="s">
        <v>77</v>
      </c>
      <c r="C269" s="445" t="s">
        <v>542</v>
      </c>
      <c r="D269" s="409">
        <v>5.6389863952060505E-3</v>
      </c>
      <c r="E269" s="409">
        <v>4.2118903718520858E-3</v>
      </c>
      <c r="F269" s="409">
        <v>7.2394201113245111E-3</v>
      </c>
      <c r="G269" s="409">
        <v>1.241218306858018E-2</v>
      </c>
      <c r="H269" s="409">
        <v>1.0476782014123748E-2</v>
      </c>
      <c r="I269" s="442">
        <v>4.1041315157920874E-3</v>
      </c>
      <c r="J269" s="409">
        <v>1.3179429493478802E-2</v>
      </c>
      <c r="K269" s="409">
        <v>1.2769813653822341E-2</v>
      </c>
      <c r="L269" s="409">
        <v>2.1161980540313916E-2</v>
      </c>
      <c r="M269" s="443">
        <v>1.7162105840741199E-2</v>
      </c>
      <c r="N269" s="409">
        <v>1.2816656802048855E-2</v>
      </c>
      <c r="O269" s="409">
        <v>8.8242050773696418E-3</v>
      </c>
      <c r="P269" s="409">
        <v>7.5470236456588544E-3</v>
      </c>
      <c r="Q269" s="409">
        <v>7.4105886474156689E-3</v>
      </c>
      <c r="R269" s="409">
        <v>3.9623572762880711E-3</v>
      </c>
      <c r="S269" s="442">
        <v>1.3578269157604926E-2</v>
      </c>
      <c r="T269" s="409">
        <v>5.3748761617104053E-3</v>
      </c>
      <c r="U269" s="409">
        <v>4.7985368782101764E-3</v>
      </c>
      <c r="V269" s="409">
        <v>5.2083481405278088E-3</v>
      </c>
      <c r="W269" s="443">
        <v>1.3699904226426016E-2</v>
      </c>
      <c r="X269" s="409">
        <v>2.9790005367303449E-3</v>
      </c>
      <c r="Y269" s="409">
        <v>1</v>
      </c>
      <c r="Z269" s="409">
        <v>2.8207617719171369E-2</v>
      </c>
      <c r="AA269" s="409">
        <v>4.2646686091463097E-2</v>
      </c>
      <c r="AB269" s="409">
        <v>1.3587274759251415E-2</v>
      </c>
      <c r="AC269" s="442">
        <v>2.9174768292070867E-3</v>
      </c>
      <c r="AD269" s="409">
        <v>1.2199325655324787E-3</v>
      </c>
      <c r="AE269" s="409">
        <v>6.9833495794895898E-3</v>
      </c>
      <c r="AF269" s="409">
        <v>4.9010505563732831E-3</v>
      </c>
      <c r="AG269" s="443">
        <v>7.0197924008631243E-3</v>
      </c>
      <c r="AH269" s="409">
        <v>6.9220357545636971E-3</v>
      </c>
      <c r="AI269" s="409">
        <v>6.6939722739833485E-3</v>
      </c>
      <c r="AJ269" s="409">
        <v>1.0774468560483647E-3</v>
      </c>
      <c r="AK269" s="409">
        <v>2.3763336786832767E-3</v>
      </c>
      <c r="AL269" s="443">
        <v>1.319751821889102E-2</v>
      </c>
      <c r="AM269" s="409">
        <v>3.7171041281155526E-3</v>
      </c>
      <c r="AN269" s="444">
        <v>8.4665493304487173E-3</v>
      </c>
    </row>
    <row r="270" spans="2:40" ht="13" customHeight="1">
      <c r="B270" s="439" t="s">
        <v>79</v>
      </c>
      <c r="C270" s="445" t="s">
        <v>281</v>
      </c>
      <c r="D270" s="409">
        <v>7.4400858025870165E-4</v>
      </c>
      <c r="E270" s="409">
        <v>3.0547328891925999E-3</v>
      </c>
      <c r="F270" s="409">
        <v>2.1236678693551812E-3</v>
      </c>
      <c r="G270" s="409">
        <v>1.4818909222572342E-3</v>
      </c>
      <c r="H270" s="409">
        <v>2.4362475834860402E-3</v>
      </c>
      <c r="I270" s="442">
        <v>2.1858839168964537E-3</v>
      </c>
      <c r="J270" s="409">
        <v>1.7798259443818475E-3</v>
      </c>
      <c r="K270" s="409">
        <v>9.4042627824226458E-4</v>
      </c>
      <c r="L270" s="409">
        <v>1.3950163884077823E-3</v>
      </c>
      <c r="M270" s="443">
        <v>1.6000543419474799E-3</v>
      </c>
      <c r="N270" s="409">
        <v>6.4122759058079105E-4</v>
      </c>
      <c r="O270" s="409">
        <v>9.0658902694517717E-4</v>
      </c>
      <c r="P270" s="409">
        <v>7.1989215351500309E-4</v>
      </c>
      <c r="Q270" s="409">
        <v>8.633894641827762E-4</v>
      </c>
      <c r="R270" s="409">
        <v>6.6503062758145669E-4</v>
      </c>
      <c r="S270" s="442">
        <v>2.3658094250516531E-3</v>
      </c>
      <c r="T270" s="409">
        <v>8.1927976185134732E-4</v>
      </c>
      <c r="U270" s="409">
        <v>7.2156625642904096E-4</v>
      </c>
      <c r="V270" s="409">
        <v>5.3117742677071976E-4</v>
      </c>
      <c r="W270" s="443">
        <v>1.4323479123891281E-3</v>
      </c>
      <c r="X270" s="409">
        <v>1.4185706095329201E-3</v>
      </c>
      <c r="Y270" s="409">
        <v>1.6042897967173135E-3</v>
      </c>
      <c r="Z270" s="409">
        <v>1</v>
      </c>
      <c r="AA270" s="409">
        <v>1.1931583187809756E-2</v>
      </c>
      <c r="AB270" s="409">
        <v>3.4510623263388257E-3</v>
      </c>
      <c r="AC270" s="442">
        <v>1.4775950032516708E-3</v>
      </c>
      <c r="AD270" s="409">
        <v>3.6126803071867314E-4</v>
      </c>
      <c r="AE270" s="409">
        <v>5.385464421669285E-3</v>
      </c>
      <c r="AF270" s="409">
        <v>4.3060554063151651E-3</v>
      </c>
      <c r="AG270" s="443">
        <v>4.864640429045046E-3</v>
      </c>
      <c r="AH270" s="409">
        <v>8.599335558745945E-3</v>
      </c>
      <c r="AI270" s="409">
        <v>5.0456041682356472E-3</v>
      </c>
      <c r="AJ270" s="409">
        <v>9.6586106148174834E-4</v>
      </c>
      <c r="AK270" s="409">
        <v>1.0174085169599029E-3</v>
      </c>
      <c r="AL270" s="443">
        <v>7.6667656201447098E-3</v>
      </c>
      <c r="AM270" s="409">
        <v>9.70631598564265E-4</v>
      </c>
      <c r="AN270" s="444">
        <v>1.7026796757154295E-3</v>
      </c>
    </row>
    <row r="271" spans="2:40" ht="13" customHeight="1">
      <c r="B271" s="439" t="s">
        <v>80</v>
      </c>
      <c r="C271" s="445" t="s">
        <v>283</v>
      </c>
      <c r="D271" s="409">
        <v>7.6437320374167278E-4</v>
      </c>
      <c r="E271" s="409">
        <v>3.8103103234528308E-3</v>
      </c>
      <c r="F271" s="409">
        <v>1.6915472892452324E-3</v>
      </c>
      <c r="G271" s="409">
        <v>5.704158093955121E-4</v>
      </c>
      <c r="H271" s="409">
        <v>1.4222587342137376E-3</v>
      </c>
      <c r="I271" s="442">
        <v>2.3763226349513989E-3</v>
      </c>
      <c r="J271" s="409">
        <v>1.276100807240415E-3</v>
      </c>
      <c r="K271" s="409">
        <v>4.7356286486121272E-4</v>
      </c>
      <c r="L271" s="409">
        <v>2.6443818683578374E-3</v>
      </c>
      <c r="M271" s="443">
        <v>7.476222560742951E-4</v>
      </c>
      <c r="N271" s="409">
        <v>7.1928498287319629E-4</v>
      </c>
      <c r="O271" s="409">
        <v>6.244294597174951E-4</v>
      </c>
      <c r="P271" s="409">
        <v>7.6736588101284319E-4</v>
      </c>
      <c r="Q271" s="409">
        <v>4.6567999370205243E-4</v>
      </c>
      <c r="R271" s="409">
        <v>6.3274080523473145E-4</v>
      </c>
      <c r="S271" s="442">
        <v>1.4399877807360166E-3</v>
      </c>
      <c r="T271" s="409">
        <v>6.9757946403004316E-4</v>
      </c>
      <c r="U271" s="409">
        <v>1.0202336421727437E-3</v>
      </c>
      <c r="V271" s="409">
        <v>3.6011488046114591E-4</v>
      </c>
      <c r="W271" s="443">
        <v>1.9412952392691963E-3</v>
      </c>
      <c r="X271" s="409">
        <v>3.3067697732136812E-3</v>
      </c>
      <c r="Y271" s="409">
        <v>2.8832138997053045E-3</v>
      </c>
      <c r="Z271" s="409">
        <v>3.1082169636550555E-3</v>
      </c>
      <c r="AA271" s="409">
        <v>1</v>
      </c>
      <c r="AB271" s="409">
        <v>2.1219795837550876E-3</v>
      </c>
      <c r="AC271" s="442">
        <v>4.553086885912226E-3</v>
      </c>
      <c r="AD271" s="409">
        <v>3.6972675737538611E-4</v>
      </c>
      <c r="AE271" s="409">
        <v>9.2554341159889787E-3</v>
      </c>
      <c r="AF271" s="409">
        <v>1.1503489525151442E-2</v>
      </c>
      <c r="AG271" s="443">
        <v>3.5051872168886083E-2</v>
      </c>
      <c r="AH271" s="409">
        <v>8.0957599022267734E-3</v>
      </c>
      <c r="AI271" s="409">
        <v>5.7270974398626719E-3</v>
      </c>
      <c r="AJ271" s="409">
        <v>3.781413968681684E-4</v>
      </c>
      <c r="AK271" s="409">
        <v>1.8064195147897599E-3</v>
      </c>
      <c r="AL271" s="443">
        <v>1.5918756448499591E-2</v>
      </c>
      <c r="AM271" s="409">
        <v>9.1931446748901198E-4</v>
      </c>
      <c r="AN271" s="444">
        <v>1.4922166528443309E-2</v>
      </c>
    </row>
    <row r="272" spans="2:40" ht="13" customHeight="1">
      <c r="B272" s="439" t="s">
        <v>81</v>
      </c>
      <c r="C272" s="445" t="s">
        <v>29</v>
      </c>
      <c r="D272" s="409">
        <v>2.3979757049108909E-2</v>
      </c>
      <c r="E272" s="409">
        <v>9.0524470213316083E-3</v>
      </c>
      <c r="F272" s="409">
        <v>2.6441016658409623E-2</v>
      </c>
      <c r="G272" s="409">
        <v>3.6449035319673272E-2</v>
      </c>
      <c r="H272" s="409">
        <v>4.1602295572723193E-2</v>
      </c>
      <c r="I272" s="442">
        <v>1.8001276056577524E-2</v>
      </c>
      <c r="J272" s="409">
        <v>1.8949584798407613E-2</v>
      </c>
      <c r="K272" s="409">
        <v>2.7150611009613038E-2</v>
      </c>
      <c r="L272" s="409">
        <v>1.7816355654155229E-2</v>
      </c>
      <c r="M272" s="443">
        <v>1.9818962080234981E-2</v>
      </c>
      <c r="N272" s="409">
        <v>1.405597426086194E-2</v>
      </c>
      <c r="O272" s="409">
        <v>1.6682014339838874E-2</v>
      </c>
      <c r="P272" s="409">
        <v>2.3648368579110523E-2</v>
      </c>
      <c r="Q272" s="409">
        <v>2.4543833086028925E-2</v>
      </c>
      <c r="R272" s="409">
        <v>2.3944802645706711E-2</v>
      </c>
      <c r="S272" s="442">
        <v>2.3627231054885716E-2</v>
      </c>
      <c r="T272" s="409">
        <v>3.2376235063424887E-2</v>
      </c>
      <c r="U272" s="409">
        <v>2.2734221179760934E-2</v>
      </c>
      <c r="V272" s="409">
        <v>1.7570314116991628E-2</v>
      </c>
      <c r="W272" s="443">
        <v>3.1204168621816821E-2</v>
      </c>
      <c r="X272" s="409">
        <v>2.6111274087446568E-2</v>
      </c>
      <c r="Y272" s="409">
        <v>3.6168788385164585E-3</v>
      </c>
      <c r="Z272" s="409">
        <v>1.3306623276081611E-2</v>
      </c>
      <c r="AA272" s="409">
        <v>1.3572361650240613E-2</v>
      </c>
      <c r="AB272" s="409">
        <v>1</v>
      </c>
      <c r="AC272" s="442">
        <v>3.8420846568272865E-3</v>
      </c>
      <c r="AD272" s="409">
        <v>1.2214120526622498E-3</v>
      </c>
      <c r="AE272" s="409">
        <v>1.429492451359126E-2</v>
      </c>
      <c r="AF272" s="409">
        <v>4.4825022712539561E-3</v>
      </c>
      <c r="AG272" s="443">
        <v>6.3796917873651044E-3</v>
      </c>
      <c r="AH272" s="409">
        <v>1.2337453216246453E-2</v>
      </c>
      <c r="AI272" s="409">
        <v>2.1422123551365507E-2</v>
      </c>
      <c r="AJ272" s="409">
        <v>6.9534475601596077E-3</v>
      </c>
      <c r="AK272" s="409">
        <v>1.0269157249096767E-2</v>
      </c>
      <c r="AL272" s="443">
        <v>2.4534045864161479E-2</v>
      </c>
      <c r="AM272" s="409">
        <v>0.11802298056011441</v>
      </c>
      <c r="AN272" s="444">
        <v>3.7379107826710934E-3</v>
      </c>
    </row>
    <row r="273" spans="2:40" ht="13" customHeight="1">
      <c r="B273" s="446" t="s">
        <v>83</v>
      </c>
      <c r="C273" s="447" t="s">
        <v>543</v>
      </c>
      <c r="D273" s="410">
        <v>7.3861339665553458E-3</v>
      </c>
      <c r="E273" s="410">
        <v>3.8762526824947748E-2</v>
      </c>
      <c r="F273" s="410">
        <v>5.8846477979338811E-3</v>
      </c>
      <c r="G273" s="410">
        <v>1.5202360534930974E-2</v>
      </c>
      <c r="H273" s="410">
        <v>1.1860005757313347E-2</v>
      </c>
      <c r="I273" s="449">
        <v>5.6789406693691256E-3</v>
      </c>
      <c r="J273" s="410">
        <v>6.6346626517868107E-3</v>
      </c>
      <c r="K273" s="410">
        <v>5.4362471428258067E-3</v>
      </c>
      <c r="L273" s="410">
        <v>1.3280328722913756E-2</v>
      </c>
      <c r="M273" s="450">
        <v>9.7967690442996979E-3</v>
      </c>
      <c r="N273" s="410">
        <v>6.8783598335100567E-3</v>
      </c>
      <c r="O273" s="410">
        <v>1.3070137391320829E-2</v>
      </c>
      <c r="P273" s="410">
        <v>7.5739123305549709E-3</v>
      </c>
      <c r="Q273" s="410">
        <v>8.8881596140373744E-3</v>
      </c>
      <c r="R273" s="410">
        <v>1.1972779431784982E-2</v>
      </c>
      <c r="S273" s="449">
        <v>8.805325622116781E-3</v>
      </c>
      <c r="T273" s="410">
        <v>9.7779601081291277E-3</v>
      </c>
      <c r="U273" s="410">
        <v>1.0660807699140972E-2</v>
      </c>
      <c r="V273" s="410">
        <v>5.3911857890875875E-3</v>
      </c>
      <c r="W273" s="450">
        <v>2.0208054337226226E-2</v>
      </c>
      <c r="X273" s="410">
        <v>1.1724912508741735E-2</v>
      </c>
      <c r="Y273" s="410">
        <v>2.2414046656436343E-2</v>
      </c>
      <c r="Z273" s="410">
        <v>2.0010493970501027E-2</v>
      </c>
      <c r="AA273" s="410">
        <v>2.9731726184442666E-2</v>
      </c>
      <c r="AB273" s="410">
        <v>1.5452538939253711E-2</v>
      </c>
      <c r="AC273" s="449">
        <v>1</v>
      </c>
      <c r="AD273" s="410">
        <v>5.6008905670172159E-2</v>
      </c>
      <c r="AE273" s="410">
        <v>2.2631023580872E-2</v>
      </c>
      <c r="AF273" s="410">
        <v>9.1069882680580427E-3</v>
      </c>
      <c r="AG273" s="450">
        <v>1.5287471260647726E-2</v>
      </c>
      <c r="AH273" s="410">
        <v>9.3947388834799105E-3</v>
      </c>
      <c r="AI273" s="410">
        <v>9.2415945805372594E-3</v>
      </c>
      <c r="AJ273" s="410">
        <v>8.157325612531241E-3</v>
      </c>
      <c r="AK273" s="410">
        <v>9.9742890809976954E-3</v>
      </c>
      <c r="AL273" s="450">
        <v>1.1442441294213762E-2</v>
      </c>
      <c r="AM273" s="410">
        <v>5.0192916056444395E-3</v>
      </c>
      <c r="AN273" s="451">
        <v>2.856135331226824E-2</v>
      </c>
    </row>
    <row r="274" spans="2:40" ht="13" customHeight="1">
      <c r="B274" s="439" t="s">
        <v>84</v>
      </c>
      <c r="C274" s="445" t="s">
        <v>32</v>
      </c>
      <c r="D274" s="409">
        <v>3.0640665567828866E-3</v>
      </c>
      <c r="E274" s="409">
        <v>1.1432915103302582E-2</v>
      </c>
      <c r="F274" s="409">
        <v>5.4749367017110527E-3</v>
      </c>
      <c r="G274" s="409">
        <v>7.0044056607686343E-3</v>
      </c>
      <c r="H274" s="409">
        <v>6.885234799383291E-3</v>
      </c>
      <c r="I274" s="442">
        <v>4.5336499437216406E-3</v>
      </c>
      <c r="J274" s="409">
        <v>7.4416951164169012E-3</v>
      </c>
      <c r="K274" s="409">
        <v>6.1829340925183759E-3</v>
      </c>
      <c r="L274" s="409">
        <v>7.4703378154448268E-3</v>
      </c>
      <c r="M274" s="443">
        <v>5.3855042268809491E-3</v>
      </c>
      <c r="N274" s="409">
        <v>3.2346295844922568E-3</v>
      </c>
      <c r="O274" s="409">
        <v>6.7758680169101625E-3</v>
      </c>
      <c r="P274" s="409">
        <v>6.4212482362765609E-3</v>
      </c>
      <c r="Q274" s="409">
        <v>5.6913341801034037E-3</v>
      </c>
      <c r="R274" s="409">
        <v>4.7596677739667739E-3</v>
      </c>
      <c r="S274" s="442">
        <v>4.1707137946500406E-3</v>
      </c>
      <c r="T274" s="409">
        <v>6.304046933268026E-3</v>
      </c>
      <c r="U274" s="409">
        <v>5.8243891780581846E-3</v>
      </c>
      <c r="V274" s="409">
        <v>2.6723322568218289E-3</v>
      </c>
      <c r="W274" s="443">
        <v>1.0557347693441445E-2</v>
      </c>
      <c r="X274" s="409">
        <v>9.1031824753483401E-3</v>
      </c>
      <c r="Y274" s="409">
        <v>1.5601522199266556E-2</v>
      </c>
      <c r="Z274" s="409">
        <v>4.928450716829731E-3</v>
      </c>
      <c r="AA274" s="409">
        <v>6.7959430703973265E-3</v>
      </c>
      <c r="AB274" s="409">
        <v>3.4828627825323297E-2</v>
      </c>
      <c r="AC274" s="442">
        <v>1.7371012348222675E-2</v>
      </c>
      <c r="AD274" s="409">
        <v>1</v>
      </c>
      <c r="AE274" s="409">
        <v>3.0675234835539647E-2</v>
      </c>
      <c r="AF274" s="409">
        <v>1.6672368644905934E-2</v>
      </c>
      <c r="AG274" s="443">
        <v>5.8675331767500958E-3</v>
      </c>
      <c r="AH274" s="409">
        <v>1.5153101389757707E-2</v>
      </c>
      <c r="AI274" s="409">
        <v>2.1024244189517503E-2</v>
      </c>
      <c r="AJ274" s="409">
        <v>7.6439654944901649E-3</v>
      </c>
      <c r="AK274" s="409">
        <v>1.3278120543577424E-2</v>
      </c>
      <c r="AL274" s="443">
        <v>3.0786083834856558E-2</v>
      </c>
      <c r="AM274" s="409">
        <v>6.5807242089829668E-3</v>
      </c>
      <c r="AN274" s="444">
        <v>2.0091464430569448E-2</v>
      </c>
    </row>
    <row r="275" spans="2:40" ht="13" customHeight="1">
      <c r="B275" s="439" t="s">
        <v>85</v>
      </c>
      <c r="C275" s="445" t="s">
        <v>544</v>
      </c>
      <c r="D275" s="409">
        <v>4.2193848269922847E-2</v>
      </c>
      <c r="E275" s="409">
        <v>0.1778272760484956</v>
      </c>
      <c r="F275" s="409">
        <v>2.7456772908200443E-2</v>
      </c>
      <c r="G275" s="409">
        <v>2.6266228733579412E-2</v>
      </c>
      <c r="H275" s="409">
        <v>4.1646876815905329E-2</v>
      </c>
      <c r="I275" s="442">
        <v>1.489079975299252E-2</v>
      </c>
      <c r="J275" s="409">
        <v>8.8908881033771786E-2</v>
      </c>
      <c r="K275" s="409">
        <v>1.5986177321214042E-2</v>
      </c>
      <c r="L275" s="409">
        <v>4.5840144817897902E-2</v>
      </c>
      <c r="M275" s="443">
        <v>4.365011114154646E-2</v>
      </c>
      <c r="N275" s="409">
        <v>2.0489208436890595E-2</v>
      </c>
      <c r="O275" s="409">
        <v>2.6518633650617372E-2</v>
      </c>
      <c r="P275" s="409">
        <v>2.0069759939703329E-2</v>
      </c>
      <c r="Q275" s="409">
        <v>1.8955182203846826E-2</v>
      </c>
      <c r="R275" s="409">
        <v>2.0297721908964207E-2</v>
      </c>
      <c r="S275" s="442">
        <v>1.5844205545208E-2</v>
      </c>
      <c r="T275" s="409">
        <v>1.9867064986833296E-2</v>
      </c>
      <c r="U275" s="409">
        <v>2.2069040172594371E-2</v>
      </c>
      <c r="V275" s="409">
        <v>1.5596012678164406E-2</v>
      </c>
      <c r="W275" s="443">
        <v>0.11220885160372483</v>
      </c>
      <c r="X275" s="409">
        <v>3.7695166136682771E-2</v>
      </c>
      <c r="Y275" s="409">
        <v>2.0172289603106429E-2</v>
      </c>
      <c r="Z275" s="409">
        <v>2.5806466902062467E-2</v>
      </c>
      <c r="AA275" s="409">
        <v>8.0566840138019569E-2</v>
      </c>
      <c r="AB275" s="409">
        <v>3.0708912321130336E-2</v>
      </c>
      <c r="AC275" s="442">
        <v>2.5284642932676415E-2</v>
      </c>
      <c r="AD275" s="409">
        <v>3.4630059260800324E-3</v>
      </c>
      <c r="AE275" s="409">
        <v>1</v>
      </c>
      <c r="AF275" s="409">
        <v>1.6825465027491521E-2</v>
      </c>
      <c r="AG275" s="443">
        <v>2.9383169132783667E-2</v>
      </c>
      <c r="AH275" s="409">
        <v>2.5831857317597771E-2</v>
      </c>
      <c r="AI275" s="409">
        <v>1.5877710345676817E-2</v>
      </c>
      <c r="AJ275" s="409">
        <v>1.2425368842089533E-2</v>
      </c>
      <c r="AK275" s="409">
        <v>1.0869941719865684E-2</v>
      </c>
      <c r="AL275" s="443">
        <v>2.5211551223096238E-2</v>
      </c>
      <c r="AM275" s="409">
        <v>5.9849071740589427E-2</v>
      </c>
      <c r="AN275" s="444">
        <v>3.9888875171097307E-2</v>
      </c>
    </row>
    <row r="276" spans="2:40" ht="13" customHeight="1">
      <c r="B276" s="439" t="s">
        <v>86</v>
      </c>
      <c r="C276" s="445" t="s">
        <v>384</v>
      </c>
      <c r="D276" s="409">
        <v>2.3640068923130599E-3</v>
      </c>
      <c r="E276" s="409">
        <v>6.0809061905943299E-3</v>
      </c>
      <c r="F276" s="409">
        <v>2.9987874161534157E-3</v>
      </c>
      <c r="G276" s="409">
        <v>2.994041899788798E-3</v>
      </c>
      <c r="H276" s="409">
        <v>3.5111459929496889E-3</v>
      </c>
      <c r="I276" s="442">
        <v>4.807781446284496E-3</v>
      </c>
      <c r="J276" s="409">
        <v>4.2781984318403521E-3</v>
      </c>
      <c r="K276" s="409">
        <v>2.5925199405515886E-3</v>
      </c>
      <c r="L276" s="409">
        <v>4.2061576760145441E-3</v>
      </c>
      <c r="M276" s="443">
        <v>3.4638621495505033E-3</v>
      </c>
      <c r="N276" s="409">
        <v>1.588603578671015E-3</v>
      </c>
      <c r="O276" s="409">
        <v>4.1000684514803307E-3</v>
      </c>
      <c r="P276" s="409">
        <v>4.6812566335321347E-3</v>
      </c>
      <c r="Q276" s="409">
        <v>6.5748885126984879E-3</v>
      </c>
      <c r="R276" s="409">
        <v>3.7574976044840846E-3</v>
      </c>
      <c r="S276" s="442">
        <v>3.9291347755430975E-3</v>
      </c>
      <c r="T276" s="409">
        <v>4.4433152307868495E-3</v>
      </c>
      <c r="U276" s="409">
        <v>1.6122435270513699E-2</v>
      </c>
      <c r="V276" s="409">
        <v>1.8186129384068102E-3</v>
      </c>
      <c r="W276" s="443">
        <v>4.6043416728352429E-3</v>
      </c>
      <c r="X276" s="409">
        <v>5.4017603801655538E-3</v>
      </c>
      <c r="Y276" s="409">
        <v>7.9971051956918421E-3</v>
      </c>
      <c r="Z276" s="409">
        <v>2.014810284828605E-2</v>
      </c>
      <c r="AA276" s="409">
        <v>7.9690242204363878E-3</v>
      </c>
      <c r="AB276" s="409">
        <v>1.7618771278203989E-2</v>
      </c>
      <c r="AC276" s="442">
        <v>2.1541271026859724E-2</v>
      </c>
      <c r="AD276" s="409">
        <v>2.1411533609205632E-3</v>
      </c>
      <c r="AE276" s="409">
        <v>6.0351006694868989E-3</v>
      </c>
      <c r="AF276" s="409">
        <v>1</v>
      </c>
      <c r="AG276" s="443">
        <v>1.3357828716694253E-2</v>
      </c>
      <c r="AH276" s="409">
        <v>1.8245433980602143E-2</v>
      </c>
      <c r="AI276" s="409">
        <v>6.9039975964911588E-3</v>
      </c>
      <c r="AJ276" s="409">
        <v>1.0554134536566818E-2</v>
      </c>
      <c r="AK276" s="409">
        <v>1.1236438590671909E-2</v>
      </c>
      <c r="AL276" s="443">
        <v>1.2720818324041519E-2</v>
      </c>
      <c r="AM276" s="409">
        <v>2.8649436048420055E-3</v>
      </c>
      <c r="AN276" s="444">
        <v>1.8756225015003531E-2</v>
      </c>
    </row>
    <row r="277" spans="2:40" ht="13" customHeight="1">
      <c r="B277" s="452" t="s">
        <v>87</v>
      </c>
      <c r="C277" s="453" t="s">
        <v>36</v>
      </c>
      <c r="D277" s="411">
        <v>2.7971489745313603E-4</v>
      </c>
      <c r="E277" s="411">
        <v>5.2382291448942295E-4</v>
      </c>
      <c r="F277" s="411">
        <v>1.5206508759703301E-4</v>
      </c>
      <c r="G277" s="411">
        <v>1.400426605451137E-4</v>
      </c>
      <c r="H277" s="411">
        <v>1.5313855797495813E-4</v>
      </c>
      <c r="I277" s="455">
        <v>5.3635761970713519E-5</v>
      </c>
      <c r="J277" s="411">
        <v>1.3347648668860931E-3</v>
      </c>
      <c r="K277" s="411">
        <v>1.003756378107065E-4</v>
      </c>
      <c r="L277" s="411">
        <v>2.7195990831989852E-4</v>
      </c>
      <c r="M277" s="456">
        <v>5.9063716707158376E-4</v>
      </c>
      <c r="N277" s="411">
        <v>2.5114729906188958E-4</v>
      </c>
      <c r="O277" s="411">
        <v>2.7694914793142126E-4</v>
      </c>
      <c r="P277" s="411">
        <v>3.8342830008208061E-4</v>
      </c>
      <c r="Q277" s="411">
        <v>3.0527970578558074E-4</v>
      </c>
      <c r="R277" s="411">
        <v>1.2347608849887481E-4</v>
      </c>
      <c r="S277" s="455">
        <v>5.7558175342157454E-5</v>
      </c>
      <c r="T277" s="411">
        <v>1.1597161214787177E-4</v>
      </c>
      <c r="U277" s="411">
        <v>8.456743861852604E-5</v>
      </c>
      <c r="V277" s="411">
        <v>5.7474532539790314E-5</v>
      </c>
      <c r="W277" s="456">
        <v>1.4222439616392015E-4</v>
      </c>
      <c r="X277" s="411">
        <v>6.5546966890829333E-4</v>
      </c>
      <c r="Y277" s="411">
        <v>1.7022765471482059E-4</v>
      </c>
      <c r="Z277" s="411">
        <v>4.1904982644434553E-4</v>
      </c>
      <c r="AA277" s="411">
        <v>4.8794577164244871E-4</v>
      </c>
      <c r="AB277" s="411">
        <v>1.6895859683757172E-4</v>
      </c>
      <c r="AC277" s="455">
        <v>4.0983751573299551E-4</v>
      </c>
      <c r="AD277" s="411">
        <v>1.1270437840832312E-4</v>
      </c>
      <c r="AE277" s="411">
        <v>1.4952963121597047E-4</v>
      </c>
      <c r="AF277" s="411">
        <v>2.4241271434655815E-4</v>
      </c>
      <c r="AG277" s="456">
        <v>1</v>
      </c>
      <c r="AH277" s="411">
        <v>2.6924289951459453E-4</v>
      </c>
      <c r="AI277" s="411">
        <v>1.5917325785931149E-4</v>
      </c>
      <c r="AJ277" s="411">
        <v>2.1246958838424748E-4</v>
      </c>
      <c r="AK277" s="411">
        <v>1.7119158627647399E-4</v>
      </c>
      <c r="AL277" s="456">
        <v>1.8600153479385564E-4</v>
      </c>
      <c r="AM277" s="411">
        <v>7.0196116483566841E-5</v>
      </c>
      <c r="AN277" s="457">
        <v>8.8994877230171354E-2</v>
      </c>
    </row>
    <row r="278" spans="2:40" ht="13" customHeight="1">
      <c r="B278" s="439" t="s">
        <v>88</v>
      </c>
      <c r="C278" s="445" t="s">
        <v>545</v>
      </c>
      <c r="D278" s="409">
        <v>7.5183880581349553E-5</v>
      </c>
      <c r="E278" s="409">
        <v>8.8888231352734126E-4</v>
      </c>
      <c r="F278" s="409">
        <v>2.1991572234569641E-4</v>
      </c>
      <c r="G278" s="409">
        <v>6.6793569655454463E-5</v>
      </c>
      <c r="H278" s="409">
        <v>1.5998425228272247E-4</v>
      </c>
      <c r="I278" s="442">
        <v>2.1852334904023379E-4</v>
      </c>
      <c r="J278" s="409">
        <v>1.4056474035990143E-4</v>
      </c>
      <c r="K278" s="409">
        <v>1.7260756661568704E-4</v>
      </c>
      <c r="L278" s="409">
        <v>4.7935065761653249E-4</v>
      </c>
      <c r="M278" s="443">
        <v>4.7941455549122079E-4</v>
      </c>
      <c r="N278" s="409">
        <v>8.1980982252655065E-5</v>
      </c>
      <c r="O278" s="409">
        <v>3.9932649381343532E-4</v>
      </c>
      <c r="P278" s="409">
        <v>8.8072392886955075E-4</v>
      </c>
      <c r="Q278" s="409">
        <v>4.6176926551316392E-4</v>
      </c>
      <c r="R278" s="409">
        <v>3.4324332269852683E-4</v>
      </c>
      <c r="S278" s="442">
        <v>1.3182187822931822E-3</v>
      </c>
      <c r="T278" s="409">
        <v>1.9039773214057697E-3</v>
      </c>
      <c r="U278" s="409">
        <v>5.6037083304448835E-4</v>
      </c>
      <c r="V278" s="409">
        <v>2.2109316968494956E-4</v>
      </c>
      <c r="W278" s="443">
        <v>1.7581912211281416E-4</v>
      </c>
      <c r="X278" s="409">
        <v>2.4202186054557908E-4</v>
      </c>
      <c r="Y278" s="409">
        <v>8.5018508791929743E-4</v>
      </c>
      <c r="Z278" s="409">
        <v>2.5154793816016844E-4</v>
      </c>
      <c r="AA278" s="409">
        <v>4.1572433765549636E-4</v>
      </c>
      <c r="AB278" s="409">
        <v>2.9432246184265745E-4</v>
      </c>
      <c r="AC278" s="442">
        <v>2.9419103059162566E-4</v>
      </c>
      <c r="AD278" s="409">
        <v>2.9737245949738931E-5</v>
      </c>
      <c r="AE278" s="409">
        <v>6.9984424886555005E-4</v>
      </c>
      <c r="AF278" s="409">
        <v>4.4009764854513857E-3</v>
      </c>
      <c r="AG278" s="443">
        <v>1.9456373745892059E-4</v>
      </c>
      <c r="AH278" s="409">
        <v>1</v>
      </c>
      <c r="AI278" s="409">
        <v>1.4981376107529176E-4</v>
      </c>
      <c r="AJ278" s="409">
        <v>6.8045248857723684E-5</v>
      </c>
      <c r="AK278" s="409">
        <v>3.9336184488063773E-4</v>
      </c>
      <c r="AL278" s="450">
        <v>4.1960623138470463E-4</v>
      </c>
      <c r="AM278" s="409">
        <v>9.8610888555251234E-5</v>
      </c>
      <c r="AN278" s="444">
        <v>1.8299080314905505E-3</v>
      </c>
    </row>
    <row r="279" spans="2:40" ht="13" customHeight="1">
      <c r="B279" s="439" t="s">
        <v>89</v>
      </c>
      <c r="C279" s="445" t="s">
        <v>546</v>
      </c>
      <c r="D279" s="409">
        <v>4.5674353516870146E-5</v>
      </c>
      <c r="E279" s="409">
        <v>1.8689298622105266E-4</v>
      </c>
      <c r="F279" s="409">
        <v>3.0915494796422555E-5</v>
      </c>
      <c r="G279" s="409">
        <v>3.0648058535647977E-5</v>
      </c>
      <c r="H279" s="409">
        <v>4.626651711559408E-5</v>
      </c>
      <c r="I279" s="442">
        <v>2.2578011659463654E-5</v>
      </c>
      <c r="J279" s="409">
        <v>9.4647677372398857E-5</v>
      </c>
      <c r="K279" s="409">
        <v>1.8993216581283557E-5</v>
      </c>
      <c r="L279" s="409">
        <v>5.0718665907718118E-5</v>
      </c>
      <c r="M279" s="443">
        <v>4.795941324176428E-5</v>
      </c>
      <c r="N279" s="409">
        <v>2.2835692139691603E-5</v>
      </c>
      <c r="O279" s="409">
        <v>3.0915818845996554E-5</v>
      </c>
      <c r="P279" s="409">
        <v>2.4581608748333253E-5</v>
      </c>
      <c r="Q279" s="409">
        <v>2.4377319377852612E-5</v>
      </c>
      <c r="R279" s="409">
        <v>2.4354058330644223E-5</v>
      </c>
      <c r="S279" s="442">
        <v>1.9915580528853032E-5</v>
      </c>
      <c r="T279" s="409">
        <v>2.4367054874180706E-5</v>
      </c>
      <c r="U279" s="409">
        <v>3.1771555731528014E-5</v>
      </c>
      <c r="V279" s="409">
        <v>1.7790574715727032E-5</v>
      </c>
      <c r="W279" s="443">
        <v>1.1838457744685957E-4</v>
      </c>
      <c r="X279" s="409">
        <v>4.3846543900378444E-5</v>
      </c>
      <c r="Y279" s="409">
        <v>2.7952772815357819E-5</v>
      </c>
      <c r="Z279" s="409">
        <v>1.3858740570288339E-4</v>
      </c>
      <c r="AA279" s="409">
        <v>9.0370267337173683E-5</v>
      </c>
      <c r="AB279" s="409">
        <v>6.1697719927283223E-5</v>
      </c>
      <c r="AC279" s="442">
        <v>1.3229540325085298E-4</v>
      </c>
      <c r="AD279" s="409">
        <v>1.5045656573592359E-5</v>
      </c>
      <c r="AE279" s="409">
        <v>1.0119837796228051E-3</v>
      </c>
      <c r="AF279" s="409">
        <v>4.8689929077900445E-4</v>
      </c>
      <c r="AG279" s="443">
        <v>5.3994887610951127E-5</v>
      </c>
      <c r="AH279" s="409">
        <v>5.4463337807467834E-5</v>
      </c>
      <c r="AI279" s="409">
        <v>1</v>
      </c>
      <c r="AJ279" s="409">
        <v>1.9077432711203857E-5</v>
      </c>
      <c r="AK279" s="409">
        <v>3.0769018023334611E-5</v>
      </c>
      <c r="AL279" s="443">
        <v>2.2384122688598511E-4</v>
      </c>
      <c r="AM279" s="409">
        <v>6.4694433480023077E-5</v>
      </c>
      <c r="AN279" s="444">
        <v>1.5650304779120389E-4</v>
      </c>
    </row>
    <row r="280" spans="2:40" ht="13" customHeight="1">
      <c r="B280" s="439" t="s">
        <v>90</v>
      </c>
      <c r="C280" s="445" t="s">
        <v>930</v>
      </c>
      <c r="D280" s="409">
        <v>1.9035183033609816E-3</v>
      </c>
      <c r="E280" s="409">
        <v>2.7402717397824227E-3</v>
      </c>
      <c r="F280" s="409">
        <v>1.1633909706834315E-3</v>
      </c>
      <c r="G280" s="409">
        <v>9.5561687789009835E-4</v>
      </c>
      <c r="H280" s="409">
        <v>7.746404562683014E-4</v>
      </c>
      <c r="I280" s="442">
        <v>8.8901373110705111E-4</v>
      </c>
      <c r="J280" s="409">
        <v>1.0039906499733585E-3</v>
      </c>
      <c r="K280" s="409">
        <v>6.1156930836847687E-4</v>
      </c>
      <c r="L280" s="409">
        <v>7.272492939514937E-4</v>
      </c>
      <c r="M280" s="443">
        <v>5.7105212633082564E-4</v>
      </c>
      <c r="N280" s="409">
        <v>1.0062578341768437E-3</v>
      </c>
      <c r="O280" s="409">
        <v>4.3131020003887345E-4</v>
      </c>
      <c r="P280" s="409">
        <v>1.6315402972470288E-3</v>
      </c>
      <c r="Q280" s="409">
        <v>8.5824194115269358E-4</v>
      </c>
      <c r="R280" s="409">
        <v>5.9471388652187086E-4</v>
      </c>
      <c r="S280" s="442">
        <v>5.3635930575602578E-4</v>
      </c>
      <c r="T280" s="409">
        <v>4.4364748821497846E-4</v>
      </c>
      <c r="U280" s="409">
        <v>2.1664140344481063E-4</v>
      </c>
      <c r="V280" s="409">
        <v>1.9084252990746005E-4</v>
      </c>
      <c r="W280" s="443">
        <v>1.3161228295565347E-3</v>
      </c>
      <c r="X280" s="409">
        <v>1.1379297514984203E-3</v>
      </c>
      <c r="Y280" s="409">
        <v>2.9872946225419621E-3</v>
      </c>
      <c r="Z280" s="409">
        <v>6.5553470718649597E-3</v>
      </c>
      <c r="AA280" s="409">
        <v>2.9177025657090767E-3</v>
      </c>
      <c r="AB280" s="409">
        <v>8.6089292479433175E-4</v>
      </c>
      <c r="AC280" s="442">
        <v>3.0862350424227252E-3</v>
      </c>
      <c r="AD280" s="409">
        <v>3.3037771940004152E-4</v>
      </c>
      <c r="AE280" s="409">
        <v>1.7935256523725774E-3</v>
      </c>
      <c r="AF280" s="409">
        <v>1.406858503830893E-3</v>
      </c>
      <c r="AG280" s="443">
        <v>3.452271542806999E-4</v>
      </c>
      <c r="AH280" s="409">
        <v>3.1733114221268975E-3</v>
      </c>
      <c r="AI280" s="409">
        <v>1.3071314763865602E-3</v>
      </c>
      <c r="AJ280" s="409">
        <v>1</v>
      </c>
      <c r="AK280" s="409">
        <v>1.7154195793537812E-3</v>
      </c>
      <c r="AL280" s="443">
        <v>4.408115739726653E-3</v>
      </c>
      <c r="AM280" s="409">
        <v>3.2720513433927138E-4</v>
      </c>
      <c r="AN280" s="444">
        <v>5.1930371174879124E-4</v>
      </c>
    </row>
    <row r="281" spans="2:40" ht="13" customHeight="1">
      <c r="B281" s="439" t="s">
        <v>385</v>
      </c>
      <c r="C281" s="445" t="s">
        <v>547</v>
      </c>
      <c r="D281" s="409">
        <v>2.7247252333854468E-2</v>
      </c>
      <c r="E281" s="409">
        <v>3.9599157635082233E-2</v>
      </c>
      <c r="F281" s="409">
        <v>2.8602601228826213E-2</v>
      </c>
      <c r="G281" s="409">
        <v>2.0937510810121317E-2</v>
      </c>
      <c r="H281" s="409">
        <v>2.6404689822940714E-2</v>
      </c>
      <c r="I281" s="442">
        <v>2.6470159097514566E-2</v>
      </c>
      <c r="J281" s="409">
        <v>3.9192028773505076E-2</v>
      </c>
      <c r="K281" s="409">
        <v>2.696956997005058E-2</v>
      </c>
      <c r="L281" s="409">
        <v>3.7318298262637363E-2</v>
      </c>
      <c r="M281" s="443">
        <v>2.0543634593129592E-2</v>
      </c>
      <c r="N281" s="409">
        <v>1.4534996805939561E-2</v>
      </c>
      <c r="O281" s="409">
        <v>2.4177533234508445E-2</v>
      </c>
      <c r="P281" s="409">
        <v>3.498975740761804E-2</v>
      </c>
      <c r="Q281" s="409">
        <v>3.2816610052232957E-2</v>
      </c>
      <c r="R281" s="409">
        <v>2.5150371523110053E-2</v>
      </c>
      <c r="S281" s="442">
        <v>3.4464390255166961E-2</v>
      </c>
      <c r="T281" s="409">
        <v>3.3026555281198557E-2</v>
      </c>
      <c r="U281" s="409">
        <v>2.9458213741836749E-2</v>
      </c>
      <c r="V281" s="409">
        <v>1.9627910966664282E-2</v>
      </c>
      <c r="W281" s="443">
        <v>4.1672991444654278E-2</v>
      </c>
      <c r="X281" s="409">
        <v>6.1557593939654445E-2</v>
      </c>
      <c r="Y281" s="409">
        <v>9.6770609179153269E-2</v>
      </c>
      <c r="Z281" s="409">
        <v>0.10558685320465627</v>
      </c>
      <c r="AA281" s="409">
        <v>5.9797813867666638E-2</v>
      </c>
      <c r="AB281" s="409">
        <v>4.6732624181617458E-2</v>
      </c>
      <c r="AC281" s="442">
        <v>6.0062777214857879E-2</v>
      </c>
      <c r="AD281" s="409">
        <v>1.2200378294553366E-2</v>
      </c>
      <c r="AE281" s="409">
        <v>8.5331159774839752E-2</v>
      </c>
      <c r="AF281" s="409">
        <v>7.7348365418634824E-2</v>
      </c>
      <c r="AG281" s="443">
        <v>5.3587029218505479E-2</v>
      </c>
      <c r="AH281" s="409">
        <v>6.0307010589750673E-2</v>
      </c>
      <c r="AI281" s="409">
        <v>3.0409982044214016E-2</v>
      </c>
      <c r="AJ281" s="409">
        <v>1.8242426468118949E-2</v>
      </c>
      <c r="AK281" s="409">
        <v>1</v>
      </c>
      <c r="AL281" s="443">
        <v>2.6389733050586266E-2</v>
      </c>
      <c r="AM281" s="409">
        <v>1.4215756739279786E-2</v>
      </c>
      <c r="AN281" s="444">
        <v>2.641423550306907E-2</v>
      </c>
    </row>
    <row r="282" spans="2:40" ht="13" customHeight="1">
      <c r="B282" s="452" t="s">
        <v>386</v>
      </c>
      <c r="C282" s="453" t="s">
        <v>548</v>
      </c>
      <c r="D282" s="454">
        <v>1.1632624611512868E-3</v>
      </c>
      <c r="E282" s="411">
        <v>1.8255835795116725E-4</v>
      </c>
      <c r="F282" s="411">
        <v>3.1494731338356741E-4</v>
      </c>
      <c r="G282" s="411">
        <v>1.5479002442295826E-4</v>
      </c>
      <c r="H282" s="411">
        <v>1.4759500822913643E-4</v>
      </c>
      <c r="I282" s="455">
        <v>1.6817896148482641E-4</v>
      </c>
      <c r="J282" s="411">
        <v>1.5431715645353655E-4</v>
      </c>
      <c r="K282" s="411">
        <v>1.3807490591544397E-4</v>
      </c>
      <c r="L282" s="411">
        <v>5.0048597550651341E-4</v>
      </c>
      <c r="M282" s="456">
        <v>9.923005881669515E-5</v>
      </c>
      <c r="N282" s="455">
        <v>6.9394291118115393E-5</v>
      </c>
      <c r="O282" s="411">
        <v>1.1086738738233249E-4</v>
      </c>
      <c r="P282" s="411">
        <v>1.6565405843301464E-4</v>
      </c>
      <c r="Q282" s="411">
        <v>1.8417423695634856E-4</v>
      </c>
      <c r="R282" s="411">
        <v>1.6512974045601486E-4</v>
      </c>
      <c r="S282" s="455">
        <v>3.5972233624040106E-4</v>
      </c>
      <c r="T282" s="411">
        <v>2.9526055319316336E-4</v>
      </c>
      <c r="U282" s="411">
        <v>1.2601218920070618E-4</v>
      </c>
      <c r="V282" s="411">
        <v>1.0953161583855811E-4</v>
      </c>
      <c r="W282" s="456">
        <v>2.891366274860468E-4</v>
      </c>
      <c r="X282" s="411">
        <v>4.0074810200019321E-4</v>
      </c>
      <c r="Y282" s="411">
        <v>2.9748068157567836E-4</v>
      </c>
      <c r="Z282" s="411">
        <v>6.0882326745065156E-4</v>
      </c>
      <c r="AA282" s="411">
        <v>2.3174731849397523E-4</v>
      </c>
      <c r="AB282" s="411">
        <v>5.5941952427149321E-4</v>
      </c>
      <c r="AC282" s="455">
        <v>3.5545017839440471E-4</v>
      </c>
      <c r="AD282" s="411">
        <v>5.0210633492887185E-4</v>
      </c>
      <c r="AE282" s="411">
        <v>6.073678710043917E-4</v>
      </c>
      <c r="AF282" s="411">
        <v>3.4636483892114744E-3</v>
      </c>
      <c r="AG282" s="456">
        <v>4.596201634500586E-4</v>
      </c>
      <c r="AH282" s="455">
        <v>7.5467028293711071E-3</v>
      </c>
      <c r="AI282" s="411">
        <v>1.7720823258323935E-2</v>
      </c>
      <c r="AJ282" s="411">
        <v>7.3713009050796333E-4</v>
      </c>
      <c r="AK282" s="411">
        <v>9.8715359777569347E-4</v>
      </c>
      <c r="AL282" s="456">
        <v>1</v>
      </c>
      <c r="AM282" s="411">
        <v>1.2293107806133691E-4</v>
      </c>
      <c r="AN282" s="457">
        <v>2.5777126797769867E-3</v>
      </c>
    </row>
    <row r="283" spans="2:40" ht="13" customHeight="1">
      <c r="B283" s="439" t="s">
        <v>387</v>
      </c>
      <c r="C283" s="445" t="s">
        <v>43</v>
      </c>
      <c r="D283" s="409">
        <v>5.0698924566139943E-4</v>
      </c>
      <c r="E283" s="409">
        <v>1.9742254448856661E-3</v>
      </c>
      <c r="F283" s="409">
        <v>7.899079509933049E-4</v>
      </c>
      <c r="G283" s="409">
        <v>1.0516440079873035E-3</v>
      </c>
      <c r="H283" s="409">
        <v>1.1189770464099693E-3</v>
      </c>
      <c r="I283" s="442">
        <v>6.6781875044743817E-4</v>
      </c>
      <c r="J283" s="409">
        <v>7.0968461395146413E-4</v>
      </c>
      <c r="K283" s="409">
        <v>3.1089599230263757E-4</v>
      </c>
      <c r="L283" s="409">
        <v>1.67514101958332E-3</v>
      </c>
      <c r="M283" s="443">
        <v>5.3626147332641095E-4</v>
      </c>
      <c r="N283" s="409">
        <v>4.3067372446526535E-4</v>
      </c>
      <c r="O283" s="409">
        <v>7.837086197700887E-4</v>
      </c>
      <c r="P283" s="409">
        <v>1.280173171097853E-3</v>
      </c>
      <c r="Q283" s="409">
        <v>1.3582417792514651E-3</v>
      </c>
      <c r="R283" s="409">
        <v>7.6362077341397112E-4</v>
      </c>
      <c r="S283" s="442">
        <v>2.9279778987850546E-3</v>
      </c>
      <c r="T283" s="409">
        <v>1.2382852904638969E-3</v>
      </c>
      <c r="U283" s="409">
        <v>1.3246823377859505E-3</v>
      </c>
      <c r="V283" s="409">
        <v>4.6568404968317002E-4</v>
      </c>
      <c r="W283" s="443">
        <v>1.6496978775396715E-3</v>
      </c>
      <c r="X283" s="409">
        <v>1.1611757824960412E-3</v>
      </c>
      <c r="Y283" s="409">
        <v>4.269123269264784E-4</v>
      </c>
      <c r="Z283" s="409">
        <v>1.5490409466632064E-3</v>
      </c>
      <c r="AA283" s="409">
        <v>4.2107200093749022E-3</v>
      </c>
      <c r="AB283" s="409">
        <v>2.0489118115350436E-3</v>
      </c>
      <c r="AC283" s="442">
        <v>3.0892123763147403E-3</v>
      </c>
      <c r="AD283" s="409">
        <v>3.859673029705179E-4</v>
      </c>
      <c r="AE283" s="409">
        <v>2.3818287466720188E-3</v>
      </c>
      <c r="AF283" s="409">
        <v>2.5722584352443133E-3</v>
      </c>
      <c r="AG283" s="443">
        <v>3.1769778989515817E-3</v>
      </c>
      <c r="AH283" s="409">
        <v>4.7576513816997811E-3</v>
      </c>
      <c r="AI283" s="409">
        <v>2.621668629788112E-3</v>
      </c>
      <c r="AJ283" s="409">
        <v>1.7957651083817543E-3</v>
      </c>
      <c r="AK283" s="409">
        <v>1.450057307356924E-3</v>
      </c>
      <c r="AL283" s="443">
        <v>1.7218047254438061E-3</v>
      </c>
      <c r="AM283" s="409">
        <v>1</v>
      </c>
      <c r="AN283" s="444">
        <v>6.9854736941567914E-4</v>
      </c>
    </row>
    <row r="284" spans="2:40" ht="13" customHeight="1" thickBot="1">
      <c r="B284" s="458" t="s">
        <v>388</v>
      </c>
      <c r="C284" s="459" t="s">
        <v>44</v>
      </c>
      <c r="D284" s="461">
        <v>3.1430449275152892E-3</v>
      </c>
      <c r="E284" s="461">
        <v>5.8859895175161232E-3</v>
      </c>
      <c r="F284" s="461">
        <v>1.7086948409821433E-3</v>
      </c>
      <c r="G284" s="461">
        <v>1.5736036152161346E-3</v>
      </c>
      <c r="H284" s="461">
        <v>1.7207570001910239E-3</v>
      </c>
      <c r="I284" s="462">
        <v>6.0268370090553643E-4</v>
      </c>
      <c r="J284" s="461">
        <v>1.4998221340695062E-2</v>
      </c>
      <c r="K284" s="461">
        <v>1.1278810751218925E-3</v>
      </c>
      <c r="L284" s="461">
        <v>3.0559052024592007E-3</v>
      </c>
      <c r="M284" s="463">
        <v>6.6367546700917737E-3</v>
      </c>
      <c r="N284" s="461">
        <v>2.8220421992643046E-3</v>
      </c>
      <c r="O284" s="461">
        <v>3.1119673013889947E-3</v>
      </c>
      <c r="P284" s="461">
        <v>4.30843113688896E-3</v>
      </c>
      <c r="Q284" s="461">
        <v>3.4303064995080831E-3</v>
      </c>
      <c r="R284" s="461">
        <v>1.3874516415087936E-3</v>
      </c>
      <c r="S284" s="462">
        <v>6.4675829815790656E-4</v>
      </c>
      <c r="T284" s="461">
        <v>1.3031268288390275E-3</v>
      </c>
      <c r="U284" s="461">
        <v>9.5025063521134558E-4</v>
      </c>
      <c r="V284" s="461">
        <v>6.4581843729208605E-4</v>
      </c>
      <c r="W284" s="463">
        <v>1.5981189096545294E-3</v>
      </c>
      <c r="X284" s="461">
        <v>7.3652516786221678E-3</v>
      </c>
      <c r="Y284" s="461">
        <v>1.9127803758249291E-3</v>
      </c>
      <c r="Z284" s="461">
        <v>4.7086960450604207E-3</v>
      </c>
      <c r="AA284" s="461">
        <v>5.4828523486857919E-3</v>
      </c>
      <c r="AB284" s="461">
        <v>1.8985204777639806E-3</v>
      </c>
      <c r="AC284" s="462">
        <v>4.6051809776984668E-3</v>
      </c>
      <c r="AD284" s="461">
        <v>1.2664142242348494E-3</v>
      </c>
      <c r="AE284" s="461">
        <v>1.6802049271806446E-3</v>
      </c>
      <c r="AF284" s="461">
        <v>2.7238951487015993E-3</v>
      </c>
      <c r="AG284" s="463">
        <v>6.6737957252846133E-4</v>
      </c>
      <c r="AH284" s="461">
        <v>3.0253752563559337E-3</v>
      </c>
      <c r="AI284" s="461">
        <v>1.7885665199316439E-3</v>
      </c>
      <c r="AJ284" s="461">
        <v>2.3874361648337132E-3</v>
      </c>
      <c r="AK284" s="461">
        <v>1.9236116909708597E-3</v>
      </c>
      <c r="AL284" s="463">
        <v>2.0900251855260356E-3</v>
      </c>
      <c r="AM284" s="461">
        <v>7.8876581066588303E-4</v>
      </c>
      <c r="AN284" s="464">
        <v>1</v>
      </c>
    </row>
    <row r="286" spans="2:40">
      <c r="B286" s="36"/>
      <c r="C286" s="36"/>
    </row>
    <row r="287" spans="2:40">
      <c r="B287" s="36"/>
      <c r="C287" s="36"/>
    </row>
  </sheetData>
  <sheetProtection sheet="1" objects="1" scenarios="1"/>
  <mergeCells count="255">
    <mergeCell ref="C7:D7"/>
    <mergeCell ref="C10:D10"/>
    <mergeCell ref="C11:D11"/>
    <mergeCell ref="C12:D12"/>
    <mergeCell ref="C16:E16"/>
    <mergeCell ref="BE19:BE20"/>
    <mergeCell ref="AV245:AV247"/>
    <mergeCell ref="AW245:AW247"/>
    <mergeCell ref="AX245:AX247"/>
    <mergeCell ref="AY245:AY247"/>
    <mergeCell ref="AZ245:AZ247"/>
    <mergeCell ref="AA245:AA247"/>
    <mergeCell ref="AB245:AB247"/>
    <mergeCell ref="AC245:AC247"/>
    <mergeCell ref="AD245:AD247"/>
    <mergeCell ref="AE245:AE247"/>
    <mergeCell ref="AF245:AF247"/>
    <mergeCell ref="AG245:AG247"/>
    <mergeCell ref="AH245:AH247"/>
    <mergeCell ref="AI245:AI247"/>
    <mergeCell ref="R245:R247"/>
    <mergeCell ref="S245:S247"/>
    <mergeCell ref="T245:T247"/>
    <mergeCell ref="U245:U247"/>
    <mergeCell ref="BF246:BF247"/>
    <mergeCell ref="BA245:BA247"/>
    <mergeCell ref="BB245:BB247"/>
    <mergeCell ref="BC245:BC247"/>
    <mergeCell ref="BE246:BE247"/>
    <mergeCell ref="BF77:BF78"/>
    <mergeCell ref="AV76:AV78"/>
    <mergeCell ref="AW76:AW78"/>
    <mergeCell ref="AX76:AX78"/>
    <mergeCell ref="BA76:BA78"/>
    <mergeCell ref="BB76:BB78"/>
    <mergeCell ref="AY76:AY78"/>
    <mergeCell ref="BE77:BE78"/>
    <mergeCell ref="BF133:BF134"/>
    <mergeCell ref="AY132:AY134"/>
    <mergeCell ref="BC132:BC134"/>
    <mergeCell ref="BE133:BE134"/>
    <mergeCell ref="AZ132:AZ134"/>
    <mergeCell ref="BA132:BA134"/>
    <mergeCell ref="BB132:BB134"/>
    <mergeCell ref="V245:V247"/>
    <mergeCell ref="W245:W247"/>
    <mergeCell ref="X245:X247"/>
    <mergeCell ref="Y245:Y247"/>
    <mergeCell ref="Z245:Z247"/>
    <mergeCell ref="L245:L247"/>
    <mergeCell ref="M245:M247"/>
    <mergeCell ref="N245:N247"/>
    <mergeCell ref="O245:O247"/>
    <mergeCell ref="D240:F240"/>
    <mergeCell ref="K178:Q179"/>
    <mergeCell ref="C186:I187"/>
    <mergeCell ref="D174:F174"/>
    <mergeCell ref="F132:F134"/>
    <mergeCell ref="G132:G134"/>
    <mergeCell ref="G194:G195"/>
    <mergeCell ref="P245:P247"/>
    <mergeCell ref="Q245:Q247"/>
    <mergeCell ref="B244:C247"/>
    <mergeCell ref="D245:D247"/>
    <mergeCell ref="E245:E247"/>
    <mergeCell ref="F245:F247"/>
    <mergeCell ref="G245:G247"/>
    <mergeCell ref="H245:H247"/>
    <mergeCell ref="I245:I247"/>
    <mergeCell ref="J245:J247"/>
    <mergeCell ref="K245:K247"/>
    <mergeCell ref="K197:K198"/>
    <mergeCell ref="L197:L198"/>
    <mergeCell ref="K132:K134"/>
    <mergeCell ref="L132:L134"/>
    <mergeCell ref="P132:P134"/>
    <mergeCell ref="M132:M134"/>
    <mergeCell ref="BF12:BH12"/>
    <mergeCell ref="G179:G181"/>
    <mergeCell ref="H179:H181"/>
    <mergeCell ref="C9:D9"/>
    <mergeCell ref="D127:F127"/>
    <mergeCell ref="J174:L174"/>
    <mergeCell ref="I179:I181"/>
    <mergeCell ref="C179:C181"/>
    <mergeCell ref="BB18:BC18"/>
    <mergeCell ref="F179:F181"/>
    <mergeCell ref="D179:D181"/>
    <mergeCell ref="E179:E181"/>
    <mergeCell ref="B19:C23"/>
    <mergeCell ref="D20:D22"/>
    <mergeCell ref="E20:E22"/>
    <mergeCell ref="B75:C78"/>
    <mergeCell ref="B131:C134"/>
    <mergeCell ref="D76:D78"/>
    <mergeCell ref="E76:E78"/>
    <mergeCell ref="AM20:AM22"/>
    <mergeCell ref="AI76:AI78"/>
    <mergeCell ref="AM76:AM78"/>
    <mergeCell ref="AI132:AI134"/>
    <mergeCell ref="AM132:AM134"/>
    <mergeCell ref="AG20:AG22"/>
    <mergeCell ref="AF20:AF22"/>
    <mergeCell ref="AI20:AI22"/>
    <mergeCell ref="AH20:AH22"/>
    <mergeCell ref="AS20:AS23"/>
    <mergeCell ref="AJ20:AJ22"/>
    <mergeCell ref="AK20:AK22"/>
    <mergeCell ref="AG76:AG78"/>
    <mergeCell ref="AN20:AN22"/>
    <mergeCell ref="AE20:AE22"/>
    <mergeCell ref="AF76:AF78"/>
    <mergeCell ref="AB76:AB78"/>
    <mergeCell ref="AC20:AC22"/>
    <mergeCell ref="AC76:AC78"/>
    <mergeCell ref="O76:O78"/>
    <mergeCell ref="P76:P78"/>
    <mergeCell ref="Q76:Q78"/>
    <mergeCell ref="R76:R78"/>
    <mergeCell ref="Z20:Z22"/>
    <mergeCell ref="AA20:AA22"/>
    <mergeCell ref="T20:T22"/>
    <mergeCell ref="U20:U22"/>
    <mergeCell ref="S76:S78"/>
    <mergeCell ref="T76:T78"/>
    <mergeCell ref="AD20:AD22"/>
    <mergeCell ref="V20:V22"/>
    <mergeCell ref="W20:W22"/>
    <mergeCell ref="X20:X22"/>
    <mergeCell ref="Y20:Y22"/>
    <mergeCell ref="AB20:AB22"/>
    <mergeCell ref="AD76:AD78"/>
    <mergeCell ref="AE76:AE78"/>
    <mergeCell ref="AA76:AA78"/>
    <mergeCell ref="BH21:BH23"/>
    <mergeCell ref="BF21:BF22"/>
    <mergeCell ref="BC20:BC23"/>
    <mergeCell ref="AY20:AY23"/>
    <mergeCell ref="AZ20:AZ23"/>
    <mergeCell ref="BB20:BB23"/>
    <mergeCell ref="BE21:BE23"/>
    <mergeCell ref="BA20:BA23"/>
    <mergeCell ref="H76:H78"/>
    <mergeCell ref="AR76:AR78"/>
    <mergeCell ref="AS76:AS78"/>
    <mergeCell ref="AX20:AX23"/>
    <mergeCell ref="AO20:AO23"/>
    <mergeCell ref="AP20:AP23"/>
    <mergeCell ref="AQ20:AQ23"/>
    <mergeCell ref="AR20:AR23"/>
    <mergeCell ref="AZ76:AZ78"/>
    <mergeCell ref="AN76:AN78"/>
    <mergeCell ref="AO76:AO78"/>
    <mergeCell ref="AP76:AP78"/>
    <mergeCell ref="AQ76:AQ78"/>
    <mergeCell ref="AW20:AW23"/>
    <mergeCell ref="AV20:AV23"/>
    <mergeCell ref="AT20:AT23"/>
    <mergeCell ref="AB132:AB134"/>
    <mergeCell ref="Q132:Q134"/>
    <mergeCell ref="R132:R134"/>
    <mergeCell ref="S132:S134"/>
    <mergeCell ref="W132:W134"/>
    <mergeCell ref="BC76:BC78"/>
    <mergeCell ref="I76:I78"/>
    <mergeCell ref="N76:N78"/>
    <mergeCell ref="J76:J78"/>
    <mergeCell ref="K76:K78"/>
    <mergeCell ref="L76:L78"/>
    <mergeCell ref="M76:M78"/>
    <mergeCell ref="U76:U78"/>
    <mergeCell ref="V76:V78"/>
    <mergeCell ref="W76:W78"/>
    <mergeCell ref="X76:X78"/>
    <mergeCell ref="Y76:Y78"/>
    <mergeCell ref="Z76:Z78"/>
    <mergeCell ref="AH76:AH78"/>
    <mergeCell ref="AT76:AT78"/>
    <mergeCell ref="AU76:AU78"/>
    <mergeCell ref="AV132:AV134"/>
    <mergeCell ref="AW132:AW134"/>
    <mergeCell ref="AX132:AX134"/>
    <mergeCell ref="Y132:Y134"/>
    <mergeCell ref="Z132:Z134"/>
    <mergeCell ref="AA132:AA134"/>
    <mergeCell ref="U132:U134"/>
    <mergeCell ref="V132:V134"/>
    <mergeCell ref="B193:C198"/>
    <mergeCell ref="B2:C3"/>
    <mergeCell ref="H132:H134"/>
    <mergeCell ref="I132:I134"/>
    <mergeCell ref="J132:J134"/>
    <mergeCell ref="D132:D134"/>
    <mergeCell ref="D71:F71"/>
    <mergeCell ref="C13:D13"/>
    <mergeCell ref="F76:F78"/>
    <mergeCell ref="G76:G78"/>
    <mergeCell ref="F20:F22"/>
    <mergeCell ref="G20:G22"/>
    <mergeCell ref="H20:H22"/>
    <mergeCell ref="I20:I22"/>
    <mergeCell ref="J20:J22"/>
    <mergeCell ref="C8:D8"/>
    <mergeCell ref="E132:E134"/>
    <mergeCell ref="K20:K22"/>
    <mergeCell ref="O20:O22"/>
    <mergeCell ref="P20:P22"/>
    <mergeCell ref="Q20:Q22"/>
    <mergeCell ref="R20:R22"/>
    <mergeCell ref="S20:S22"/>
    <mergeCell ref="L20:L22"/>
    <mergeCell ref="M20:M22"/>
    <mergeCell ref="P193:P196"/>
    <mergeCell ref="X132:X134"/>
    <mergeCell ref="N132:N134"/>
    <mergeCell ref="O132:O134"/>
    <mergeCell ref="T132:T134"/>
    <mergeCell ref="N193:N196"/>
    <mergeCell ref="O193:O196"/>
    <mergeCell ref="L185:N185"/>
    <mergeCell ref="N20:N22"/>
    <mergeCell ref="AT132:AT134"/>
    <mergeCell ref="AU132:AU134"/>
    <mergeCell ref="AU20:AU23"/>
    <mergeCell ref="AM245:AM247"/>
    <mergeCell ref="AN245:AN247"/>
    <mergeCell ref="AO245:AO247"/>
    <mergeCell ref="AP245:AP247"/>
    <mergeCell ref="AQ245:AQ247"/>
    <mergeCell ref="AR245:AR247"/>
    <mergeCell ref="AS245:AS247"/>
    <mergeCell ref="AT245:AT247"/>
    <mergeCell ref="AU245:AU247"/>
    <mergeCell ref="AJ245:AJ247"/>
    <mergeCell ref="AK245:AK247"/>
    <mergeCell ref="AL245:AL247"/>
    <mergeCell ref="AL20:AL22"/>
    <mergeCell ref="AJ76:AJ78"/>
    <mergeCell ref="AK76:AK78"/>
    <mergeCell ref="AL76:AL78"/>
    <mergeCell ref="AJ132:AJ134"/>
    <mergeCell ref="AK132:AK134"/>
    <mergeCell ref="AL132:AL134"/>
    <mergeCell ref="AF132:AF134"/>
    <mergeCell ref="AH132:AH134"/>
    <mergeCell ref="AN132:AN134"/>
    <mergeCell ref="AP132:AP134"/>
    <mergeCell ref="AR132:AR134"/>
    <mergeCell ref="AS132:AS134"/>
    <mergeCell ref="AQ132:AQ134"/>
    <mergeCell ref="AC132:AC134"/>
    <mergeCell ref="AD132:AD134"/>
    <mergeCell ref="AE132:AE134"/>
    <mergeCell ref="AG132:AG134"/>
    <mergeCell ref="AO132:AO134"/>
  </mergeCells>
  <phoneticPr fontId="2"/>
  <hyperlinks>
    <hyperlink ref="C13:D13" location="④係数!BD12:BI62" display="係数Ｇ　民間消費支出構成" xr:uid="{00000000-0004-0000-0300-000000000000}"/>
    <hyperlink ref="C8:D8" location="④係数!A113:A128" display="係数Ｂ　粗付加価値率" xr:uid="{00000000-0004-0000-0300-000001000000}"/>
    <hyperlink ref="C10" location="④係数!A73:A113" display="係数Ｄ　投入係数" xr:uid="{00000000-0004-0000-0300-000002000000}"/>
    <hyperlink ref="D71:E71" location="④係数!A2" display="↑シートのトップへ戻る" xr:uid="{00000000-0004-0000-0300-000003000000}"/>
    <hyperlink ref="D127:F127" location="④係数!A2" display="↑シートのトップへ戻る" xr:uid="{00000000-0004-0000-0300-000004000000}"/>
    <hyperlink ref="C9:D9" location="④係数!A111:A129" display="係数Ｃ　雇用者所得率" xr:uid="{00000000-0004-0000-0300-000005000000}"/>
    <hyperlink ref="C11" location="④係数!A129:A171" display="係数Ｅ　逆行列係数(開放型)" xr:uid="{00000000-0004-0000-0300-000006000000}"/>
    <hyperlink ref="D174:F174" location="④係数!A2" display="↑シートのトップへ戻る" xr:uid="{00000000-0004-0000-0300-000007000000}"/>
    <hyperlink ref="BF12:BH12" location="④係数!A2" display="←シートのトップへ戻る" xr:uid="{00000000-0004-0000-0300-000008000000}"/>
    <hyperlink ref="C7" location="④係数!BG12:BG61" display="係数Ａ　自給率" xr:uid="{00000000-0004-0000-0300-000009000000}"/>
    <hyperlink ref="C12:E12" location="④係数!A172:A192" display="係数Ｆ　消費転換係数" xr:uid="{00000000-0004-0000-0300-00000A000000}"/>
    <hyperlink ref="L185:N185" location="④係数!A2" display="↑シートのトップへ戻る" xr:uid="{00000000-0004-0000-0300-00000B000000}"/>
    <hyperlink ref="C14:D14" location="④係数!L175" display="係数Ｈ　就業係数･雇用係数" xr:uid="{00000000-0004-0000-0300-00000C000000}"/>
    <hyperlink ref="C14" location="④係数!M186:P236" display="係数Ｈ　就業係数" xr:uid="{00000000-0004-0000-0300-00000D000000}"/>
    <hyperlink ref="C15" location="④係数!M187:P236" display="係数Ｉ　雇用係数" xr:uid="{00000000-0004-0000-0300-00000E000000}"/>
    <hyperlink ref="D240:F240" location="④係数!A2" display="↑シートのトップへ戻る" xr:uid="{00000000-0004-0000-0300-00000F000000}"/>
    <hyperlink ref="C16" location="④係数!B242:B284" display="係数Ｊ　逆行列係数(開放型･外生化)" xr:uid="{00000000-0004-0000-0300-000010000000}"/>
  </hyperlinks>
  <pageMargins left="0.55118110236220474" right="0.19685039370078741" top="0.74803149606299213" bottom="0.74803149606299213" header="0.31496062992125984" footer="0.31496062992125984"/>
  <pageSetup paperSize="9" scale="67" fitToWidth="2" fitToHeight="2" orientation="landscape" r:id="rId1"/>
  <headerFooter>
    <oddHeader>&amp;L&amp;"ＭＳ ゴシック,標準"&amp;F&amp;C&amp;"ＭＳ ゴシック,標準"&amp;A&amp;R&amp;"ＭＳ ゴシック,標準"&amp;D_&amp;T</oddHeader>
  </headerFooter>
  <drawing r:id="rId2"/>
  <legacyDrawing r:id="rId3"/>
  <oleObjects>
    <mc:AlternateContent xmlns:mc="http://schemas.openxmlformats.org/markup-compatibility/2006">
      <mc:Choice Requires="x14">
        <oleObject progId="Equation.3" shapeId="23557" r:id="rId4">
          <objectPr defaultSize="0" autoPict="0" r:id="rId5">
            <anchor moveWithCells="1">
              <from>
                <xdr:col>3</xdr:col>
                <xdr:colOff>184150</xdr:colOff>
                <xdr:row>127</xdr:row>
                <xdr:rowOff>95250</xdr:rowOff>
              </from>
              <to>
                <xdr:col>5</xdr:col>
                <xdr:colOff>203200</xdr:colOff>
                <xdr:row>129</xdr:row>
                <xdr:rowOff>38100</xdr:rowOff>
              </to>
            </anchor>
          </objectPr>
        </oleObject>
      </mc:Choice>
      <mc:Fallback>
        <oleObject progId="Equation.3" shapeId="23557"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F413"/>
  <sheetViews>
    <sheetView showGridLines="0" zoomScaleNormal="100" zoomScaleSheetLayoutView="75" workbookViewId="0">
      <pane xSplit="6" ySplit="5" topLeftCell="G6" activePane="bottomRight" state="frozen"/>
      <selection pane="topRight" activeCell="D1" sqref="D1"/>
      <selection pane="bottomLeft" activeCell="A6" sqref="A6"/>
      <selection pane="bottomRight"/>
    </sheetView>
  </sheetViews>
  <sheetFormatPr defaultColWidth="9.33203125" defaultRowHeight="12"/>
  <cols>
    <col min="1" max="1" width="1.77734375" style="34" customWidth="1"/>
    <col min="2" max="2" width="4.33203125" style="871" bestFit="1" customWidth="1"/>
    <col min="3" max="3" width="20.77734375" style="872" customWidth="1"/>
    <col min="4" max="4" width="27.33203125" style="870" customWidth="1"/>
    <col min="5" max="5" width="32.44140625" style="870" customWidth="1"/>
    <col min="6" max="6" width="35.6640625" style="870" customWidth="1"/>
    <col min="7" max="12" width="9.33203125" style="34"/>
    <col min="13" max="13" width="9.33203125" style="34" customWidth="1"/>
    <col min="14" max="16384" width="9.33203125" style="34"/>
  </cols>
  <sheetData>
    <row r="2" spans="2:6">
      <c r="B2" s="702" t="s">
        <v>324</v>
      </c>
      <c r="C2" s="702"/>
    </row>
    <row r="3" spans="2:6">
      <c r="B3" s="702"/>
      <c r="C3" s="702"/>
    </row>
    <row r="4" spans="2:6" ht="12.5" thickBot="1">
      <c r="D4" s="605" t="s">
        <v>938</v>
      </c>
      <c r="E4" s="605"/>
      <c r="F4" s="605"/>
    </row>
    <row r="5" spans="2:6" ht="12.5" thickBot="1">
      <c r="B5" s="270"/>
      <c r="C5" s="271" t="s">
        <v>112</v>
      </c>
      <c r="D5" s="866" t="s">
        <v>325</v>
      </c>
      <c r="E5" s="866"/>
      <c r="F5" s="867"/>
    </row>
    <row r="6" spans="2:6">
      <c r="B6" s="272" t="s">
        <v>848</v>
      </c>
      <c r="C6" s="273" t="s">
        <v>849</v>
      </c>
      <c r="D6" s="873" t="s">
        <v>115</v>
      </c>
      <c r="E6" s="874" t="s">
        <v>116</v>
      </c>
      <c r="F6" s="875" t="s">
        <v>939</v>
      </c>
    </row>
    <row r="7" spans="2:6" ht="12.75" customHeight="1">
      <c r="B7" s="274"/>
      <c r="C7" s="557"/>
      <c r="D7" s="876"/>
      <c r="E7" s="877"/>
      <c r="F7" s="878" t="s">
        <v>940</v>
      </c>
    </row>
    <row r="8" spans="2:6">
      <c r="B8" s="274"/>
      <c r="C8" s="557"/>
      <c r="D8" s="876"/>
      <c r="E8" s="879" t="s">
        <v>574</v>
      </c>
      <c r="F8" s="880" t="s">
        <v>117</v>
      </c>
    </row>
    <row r="9" spans="2:6">
      <c r="B9" s="274"/>
      <c r="C9" s="557"/>
      <c r="D9" s="876"/>
      <c r="E9" s="881"/>
      <c r="F9" s="882" t="s">
        <v>118</v>
      </c>
    </row>
    <row r="10" spans="2:6">
      <c r="B10" s="274"/>
      <c r="C10" s="557"/>
      <c r="D10" s="876"/>
      <c r="E10" s="879" t="s">
        <v>119</v>
      </c>
      <c r="F10" s="883" t="s">
        <v>119</v>
      </c>
    </row>
    <row r="11" spans="2:6">
      <c r="B11" s="274"/>
      <c r="C11" s="557"/>
      <c r="D11" s="876"/>
      <c r="E11" s="879" t="s">
        <v>120</v>
      </c>
      <c r="F11" s="883" t="s">
        <v>120</v>
      </c>
    </row>
    <row r="12" spans="2:6">
      <c r="B12" s="274"/>
      <c r="C12" s="557"/>
      <c r="D12" s="876"/>
      <c r="E12" s="879" t="s">
        <v>121</v>
      </c>
      <c r="F12" s="880" t="s">
        <v>122</v>
      </c>
    </row>
    <row r="13" spans="2:6">
      <c r="B13" s="274"/>
      <c r="C13" s="557"/>
      <c r="D13" s="876"/>
      <c r="E13" s="881"/>
      <c r="F13" s="884" t="s">
        <v>123</v>
      </c>
    </row>
    <row r="14" spans="2:6">
      <c r="B14" s="274"/>
      <c r="C14" s="557"/>
      <c r="D14" s="876"/>
      <c r="E14" s="885"/>
      <c r="F14" s="886" t="s">
        <v>124</v>
      </c>
    </row>
    <row r="15" spans="2:6">
      <c r="B15" s="274"/>
      <c r="C15" s="557"/>
      <c r="D15" s="876"/>
      <c r="E15" s="877" t="s">
        <v>125</v>
      </c>
      <c r="F15" s="887" t="s">
        <v>126</v>
      </c>
    </row>
    <row r="16" spans="2:6">
      <c r="B16" s="274"/>
      <c r="C16" s="557"/>
      <c r="D16" s="876"/>
      <c r="E16" s="881"/>
      <c r="F16" s="884" t="s">
        <v>127</v>
      </c>
    </row>
    <row r="17" spans="2:6">
      <c r="B17" s="274"/>
      <c r="C17" s="557"/>
      <c r="D17" s="876"/>
      <c r="E17" s="881"/>
      <c r="F17" s="884" t="s">
        <v>575</v>
      </c>
    </row>
    <row r="18" spans="2:6">
      <c r="B18" s="274"/>
      <c r="C18" s="557"/>
      <c r="D18" s="876"/>
      <c r="E18" s="885"/>
      <c r="F18" s="882" t="s">
        <v>128</v>
      </c>
    </row>
    <row r="19" spans="2:6">
      <c r="B19" s="274"/>
      <c r="C19" s="557"/>
      <c r="D19" s="888" t="s">
        <v>129</v>
      </c>
      <c r="E19" s="879" t="s">
        <v>129</v>
      </c>
      <c r="F19" s="883" t="s">
        <v>130</v>
      </c>
    </row>
    <row r="20" spans="2:6">
      <c r="B20" s="274"/>
      <c r="C20" s="557"/>
      <c r="D20" s="876"/>
      <c r="E20" s="881"/>
      <c r="F20" s="884" t="s">
        <v>134</v>
      </c>
    </row>
    <row r="21" spans="2:6">
      <c r="B21" s="274"/>
      <c r="C21" s="557"/>
      <c r="D21" s="876"/>
      <c r="E21" s="881"/>
      <c r="F21" s="884" t="s">
        <v>133</v>
      </c>
    </row>
    <row r="22" spans="2:6">
      <c r="B22" s="274"/>
      <c r="C22" s="557"/>
      <c r="D22" s="876"/>
      <c r="E22" s="881"/>
      <c r="F22" s="884" t="s">
        <v>131</v>
      </c>
    </row>
    <row r="23" spans="2:6">
      <c r="B23" s="274"/>
      <c r="C23" s="557"/>
      <c r="D23" s="876"/>
      <c r="E23" s="881"/>
      <c r="F23" s="884" t="s">
        <v>132</v>
      </c>
    </row>
    <row r="24" spans="2:6">
      <c r="B24" s="274"/>
      <c r="C24" s="557"/>
      <c r="D24" s="876"/>
      <c r="E24" s="881"/>
      <c r="F24" s="882" t="s">
        <v>135</v>
      </c>
    </row>
    <row r="25" spans="2:6">
      <c r="B25" s="274"/>
      <c r="C25" s="557"/>
      <c r="D25" s="888" t="s">
        <v>576</v>
      </c>
      <c r="E25" s="879" t="s">
        <v>576</v>
      </c>
      <c r="F25" s="880" t="s">
        <v>576</v>
      </c>
    </row>
    <row r="26" spans="2:6">
      <c r="B26" s="274"/>
      <c r="C26" s="557"/>
      <c r="D26" s="888" t="s">
        <v>137</v>
      </c>
      <c r="E26" s="879" t="s">
        <v>138</v>
      </c>
      <c r="F26" s="889" t="s">
        <v>138</v>
      </c>
    </row>
    <row r="27" spans="2:6">
      <c r="B27" s="274"/>
      <c r="C27" s="557"/>
      <c r="D27" s="876"/>
      <c r="E27" s="879" t="s">
        <v>139</v>
      </c>
      <c r="F27" s="883" t="s">
        <v>139</v>
      </c>
    </row>
    <row r="28" spans="2:6">
      <c r="B28" s="274"/>
      <c r="C28" s="557"/>
      <c r="D28" s="890"/>
      <c r="E28" s="891" t="s">
        <v>140</v>
      </c>
      <c r="F28" s="889" t="s">
        <v>577</v>
      </c>
    </row>
    <row r="29" spans="2:6">
      <c r="B29" s="274"/>
      <c r="C29" s="557"/>
      <c r="D29" s="888" t="s">
        <v>141</v>
      </c>
      <c r="E29" s="879" t="s">
        <v>142</v>
      </c>
      <c r="F29" s="880" t="s">
        <v>578</v>
      </c>
    </row>
    <row r="30" spans="2:6">
      <c r="B30" s="274"/>
      <c r="C30" s="557"/>
      <c r="D30" s="876"/>
      <c r="E30" s="885"/>
      <c r="F30" s="886" t="s">
        <v>143</v>
      </c>
    </row>
    <row r="31" spans="2:6">
      <c r="B31" s="274"/>
      <c r="C31" s="557"/>
      <c r="D31" s="876"/>
      <c r="E31" s="879" t="s">
        <v>144</v>
      </c>
      <c r="F31" s="882" t="s">
        <v>144</v>
      </c>
    </row>
    <row r="32" spans="2:6">
      <c r="B32" s="274"/>
      <c r="C32" s="557"/>
      <c r="D32" s="876"/>
      <c r="E32" s="892"/>
      <c r="F32" s="883" t="s">
        <v>941</v>
      </c>
    </row>
    <row r="33" spans="2:6">
      <c r="B33" s="275" t="s">
        <v>850</v>
      </c>
      <c r="C33" s="276" t="s">
        <v>579</v>
      </c>
      <c r="D33" s="893" t="s">
        <v>851</v>
      </c>
      <c r="E33" s="891" t="s">
        <v>580</v>
      </c>
      <c r="F33" s="883" t="s">
        <v>580</v>
      </c>
    </row>
    <row r="34" spans="2:6">
      <c r="B34" s="274"/>
      <c r="C34" s="557"/>
      <c r="D34" s="894" t="s">
        <v>852</v>
      </c>
      <c r="E34" s="877" t="s">
        <v>581</v>
      </c>
      <c r="F34" s="883" t="s">
        <v>581</v>
      </c>
    </row>
    <row r="35" spans="2:6">
      <c r="B35" s="274"/>
      <c r="C35" s="557"/>
      <c r="D35" s="895"/>
      <c r="E35" s="891" t="s">
        <v>582</v>
      </c>
      <c r="F35" s="896" t="s">
        <v>582</v>
      </c>
    </row>
    <row r="36" spans="2:6">
      <c r="B36" s="275" t="s">
        <v>853</v>
      </c>
      <c r="C36" s="276" t="s">
        <v>583</v>
      </c>
      <c r="D36" s="888" t="s">
        <v>4</v>
      </c>
      <c r="E36" s="897" t="s">
        <v>854</v>
      </c>
      <c r="F36" s="883" t="s">
        <v>584</v>
      </c>
    </row>
    <row r="37" spans="2:6">
      <c r="B37" s="274"/>
      <c r="C37" s="557"/>
      <c r="E37" s="898"/>
      <c r="F37" s="899" t="s">
        <v>145</v>
      </c>
    </row>
    <row r="38" spans="2:6">
      <c r="B38" s="274"/>
      <c r="C38" s="557"/>
      <c r="D38" s="876"/>
      <c r="E38" s="898"/>
      <c r="F38" s="900" t="s">
        <v>855</v>
      </c>
    </row>
    <row r="39" spans="2:6">
      <c r="B39" s="274"/>
      <c r="C39" s="557"/>
      <c r="D39" s="876"/>
      <c r="E39" s="879" t="s">
        <v>856</v>
      </c>
      <c r="F39" s="901" t="s">
        <v>146</v>
      </c>
    </row>
    <row r="40" spans="2:6">
      <c r="B40" s="274"/>
      <c r="C40" s="557"/>
      <c r="D40" s="876"/>
      <c r="E40" s="877"/>
      <c r="F40" s="899" t="s">
        <v>585</v>
      </c>
    </row>
    <row r="41" spans="2:6">
      <c r="B41" s="274"/>
      <c r="C41" s="557"/>
      <c r="D41" s="876"/>
      <c r="E41" s="877"/>
      <c r="F41" s="899" t="s">
        <v>586</v>
      </c>
    </row>
    <row r="42" spans="2:6">
      <c r="B42" s="274"/>
      <c r="C42" s="557"/>
      <c r="D42" s="876"/>
      <c r="E42" s="877"/>
      <c r="F42" s="899" t="s">
        <v>147</v>
      </c>
    </row>
    <row r="43" spans="2:6">
      <c r="B43" s="274"/>
      <c r="C43" s="557"/>
      <c r="D43" s="876"/>
      <c r="E43" s="892"/>
      <c r="F43" s="902" t="s">
        <v>942</v>
      </c>
    </row>
    <row r="44" spans="2:6">
      <c r="B44" s="274"/>
      <c r="C44" s="557"/>
      <c r="D44" s="876"/>
      <c r="E44" s="877" t="s">
        <v>587</v>
      </c>
      <c r="F44" s="882" t="s">
        <v>148</v>
      </c>
    </row>
    <row r="45" spans="2:6">
      <c r="B45" s="274"/>
      <c r="C45" s="557"/>
      <c r="D45" s="876"/>
      <c r="E45" s="892"/>
      <c r="F45" s="902" t="s">
        <v>149</v>
      </c>
    </row>
    <row r="46" spans="2:6">
      <c r="B46" s="274"/>
      <c r="C46" s="557"/>
      <c r="D46" s="876"/>
      <c r="E46" s="877" t="s">
        <v>588</v>
      </c>
      <c r="F46" s="882" t="s">
        <v>150</v>
      </c>
    </row>
    <row r="47" spans="2:6">
      <c r="B47" s="274"/>
      <c r="C47" s="557"/>
      <c r="D47" s="876"/>
      <c r="E47" s="877"/>
      <c r="F47" s="899" t="s">
        <v>589</v>
      </c>
    </row>
    <row r="48" spans="2:6">
      <c r="B48" s="274"/>
      <c r="C48" s="557"/>
      <c r="D48" s="876"/>
      <c r="E48" s="892"/>
      <c r="F48" s="902" t="s">
        <v>151</v>
      </c>
    </row>
    <row r="49" spans="2:6">
      <c r="B49" s="274"/>
      <c r="C49" s="557"/>
      <c r="D49" s="876"/>
      <c r="E49" s="877" t="s">
        <v>152</v>
      </c>
      <c r="F49" s="896" t="s">
        <v>152</v>
      </c>
    </row>
    <row r="50" spans="2:6">
      <c r="B50" s="274"/>
      <c r="C50" s="557"/>
      <c r="D50" s="876"/>
      <c r="E50" s="879" t="s">
        <v>590</v>
      </c>
      <c r="F50" s="882" t="s">
        <v>153</v>
      </c>
    </row>
    <row r="51" spans="2:6">
      <c r="B51" s="274"/>
      <c r="C51" s="557"/>
      <c r="D51" s="876"/>
      <c r="E51" s="877"/>
      <c r="F51" s="900" t="s">
        <v>943</v>
      </c>
    </row>
    <row r="52" spans="2:6">
      <c r="B52" s="274"/>
      <c r="C52" s="557"/>
      <c r="D52" s="876"/>
      <c r="E52" s="877"/>
      <c r="F52" s="899" t="s">
        <v>944</v>
      </c>
    </row>
    <row r="53" spans="2:6">
      <c r="B53" s="274"/>
      <c r="C53" s="557"/>
      <c r="D53" s="876"/>
      <c r="E53" s="877"/>
      <c r="F53" s="899" t="s">
        <v>945</v>
      </c>
    </row>
    <row r="54" spans="2:6">
      <c r="B54" s="274"/>
      <c r="C54" s="557"/>
      <c r="D54" s="876"/>
      <c r="E54" s="892"/>
      <c r="F54" s="902" t="s">
        <v>154</v>
      </c>
    </row>
    <row r="55" spans="2:6">
      <c r="B55" s="274"/>
      <c r="C55" s="557"/>
      <c r="D55" s="876"/>
      <c r="E55" s="877" t="s">
        <v>155</v>
      </c>
      <c r="F55" s="887" t="s">
        <v>156</v>
      </c>
    </row>
    <row r="56" spans="2:6">
      <c r="B56" s="274"/>
      <c r="C56" s="557"/>
      <c r="D56" s="876"/>
      <c r="E56" s="877"/>
      <c r="F56" s="882" t="s">
        <v>591</v>
      </c>
    </row>
    <row r="57" spans="2:6">
      <c r="B57" s="274"/>
      <c r="C57" s="557"/>
      <c r="D57" s="876"/>
      <c r="E57" s="877"/>
      <c r="F57" s="899" t="s">
        <v>946</v>
      </c>
    </row>
    <row r="58" spans="2:6">
      <c r="B58" s="274"/>
      <c r="C58" s="557"/>
      <c r="D58" s="876"/>
      <c r="E58" s="892"/>
      <c r="F58" s="902" t="s">
        <v>155</v>
      </c>
    </row>
    <row r="59" spans="2:6">
      <c r="B59" s="274"/>
      <c r="C59" s="557"/>
      <c r="D59" s="903" t="s">
        <v>592</v>
      </c>
      <c r="E59" s="877" t="s">
        <v>593</v>
      </c>
      <c r="F59" s="887" t="s">
        <v>157</v>
      </c>
    </row>
    <row r="60" spans="2:6">
      <c r="B60" s="274"/>
      <c r="C60" s="557"/>
      <c r="D60" s="876"/>
      <c r="E60" s="877"/>
      <c r="F60" s="884" t="s">
        <v>947</v>
      </c>
    </row>
    <row r="61" spans="2:6">
      <c r="B61" s="274"/>
      <c r="C61" s="557"/>
      <c r="D61" s="876"/>
      <c r="E61" s="877"/>
      <c r="F61" s="884" t="s">
        <v>594</v>
      </c>
    </row>
    <row r="62" spans="2:6">
      <c r="B62" s="274"/>
      <c r="C62" s="557"/>
      <c r="D62" s="876"/>
      <c r="E62" s="892"/>
      <c r="F62" s="886" t="s">
        <v>158</v>
      </c>
    </row>
    <row r="63" spans="2:6">
      <c r="B63" s="274"/>
      <c r="C63" s="557"/>
      <c r="D63" s="904"/>
      <c r="E63" s="879" t="s">
        <v>159</v>
      </c>
      <c r="F63" s="880" t="s">
        <v>595</v>
      </c>
    </row>
    <row r="64" spans="2:6">
      <c r="B64" s="274"/>
      <c r="C64" s="557"/>
      <c r="D64" s="876"/>
      <c r="E64" s="877"/>
      <c r="F64" s="882" t="s">
        <v>160</v>
      </c>
    </row>
    <row r="65" spans="2:6">
      <c r="B65" s="274"/>
      <c r="C65" s="557"/>
      <c r="D65" s="876"/>
      <c r="E65" s="877"/>
      <c r="F65" s="878" t="s">
        <v>161</v>
      </c>
    </row>
    <row r="66" spans="2:6">
      <c r="B66" s="274"/>
      <c r="C66" s="557"/>
      <c r="D66" s="905" t="s">
        <v>596</v>
      </c>
      <c r="E66" s="897" t="s">
        <v>596</v>
      </c>
      <c r="F66" s="901" t="s">
        <v>162</v>
      </c>
    </row>
    <row r="67" spans="2:6" ht="12" customHeight="1">
      <c r="B67" s="274"/>
      <c r="C67" s="557"/>
      <c r="D67" s="906"/>
      <c r="E67" s="907"/>
      <c r="F67" s="902" t="s">
        <v>597</v>
      </c>
    </row>
    <row r="68" spans="2:6">
      <c r="B68" s="274"/>
      <c r="C68" s="557"/>
      <c r="D68" s="893" t="s">
        <v>163</v>
      </c>
      <c r="E68" s="877" t="s">
        <v>163</v>
      </c>
      <c r="F68" s="882" t="s">
        <v>163</v>
      </c>
    </row>
    <row r="69" spans="2:6">
      <c r="B69" s="275" t="s">
        <v>857</v>
      </c>
      <c r="C69" s="276" t="s">
        <v>598</v>
      </c>
      <c r="D69" s="888" t="s">
        <v>164</v>
      </c>
      <c r="E69" s="891" t="s">
        <v>858</v>
      </c>
      <c r="F69" s="889" t="s">
        <v>599</v>
      </c>
    </row>
    <row r="70" spans="2:6" ht="22">
      <c r="B70" s="274"/>
      <c r="C70" s="557"/>
      <c r="E70" s="908" t="s">
        <v>165</v>
      </c>
      <c r="F70" s="880" t="s">
        <v>600</v>
      </c>
    </row>
    <row r="71" spans="2:6" ht="22">
      <c r="B71" s="274"/>
      <c r="C71" s="557"/>
      <c r="E71" s="909"/>
      <c r="F71" s="882" t="s">
        <v>601</v>
      </c>
    </row>
    <row r="72" spans="2:6">
      <c r="B72" s="274"/>
      <c r="C72" s="557"/>
      <c r="E72" s="892"/>
      <c r="F72" s="902" t="s">
        <v>602</v>
      </c>
    </row>
    <row r="73" spans="2:6">
      <c r="B73" s="274"/>
      <c r="C73" s="557"/>
      <c r="E73" s="891" t="s">
        <v>603</v>
      </c>
      <c r="F73" s="886" t="s">
        <v>603</v>
      </c>
    </row>
    <row r="74" spans="2:6">
      <c r="B74" s="274"/>
      <c r="C74" s="557"/>
      <c r="D74" s="876"/>
      <c r="E74" s="879" t="s">
        <v>166</v>
      </c>
      <c r="F74" s="883" t="s">
        <v>166</v>
      </c>
    </row>
    <row r="75" spans="2:6">
      <c r="B75" s="274"/>
      <c r="C75" s="557"/>
      <c r="D75" s="876"/>
      <c r="E75" s="879" t="s">
        <v>604</v>
      </c>
      <c r="F75" s="880" t="s">
        <v>167</v>
      </c>
    </row>
    <row r="76" spans="2:6">
      <c r="B76" s="274"/>
      <c r="C76" s="557"/>
      <c r="D76" s="910" t="s">
        <v>605</v>
      </c>
      <c r="E76" s="879" t="s">
        <v>859</v>
      </c>
      <c r="F76" s="883" t="s">
        <v>168</v>
      </c>
    </row>
    <row r="77" spans="2:6">
      <c r="B77" s="274"/>
      <c r="C77" s="557"/>
      <c r="D77" s="911"/>
      <c r="E77" s="892"/>
      <c r="F77" s="902" t="s">
        <v>606</v>
      </c>
    </row>
    <row r="78" spans="2:6">
      <c r="B78" s="274"/>
      <c r="C78" s="557"/>
      <c r="D78" s="876"/>
      <c r="E78" s="877" t="s">
        <v>607</v>
      </c>
      <c r="F78" s="882" t="s">
        <v>607</v>
      </c>
    </row>
    <row r="79" spans="2:6" ht="12" customHeight="1">
      <c r="B79" s="274"/>
      <c r="C79" s="557"/>
      <c r="D79" s="876"/>
      <c r="E79" s="879" t="s">
        <v>169</v>
      </c>
      <c r="F79" s="880" t="s">
        <v>170</v>
      </c>
    </row>
    <row r="80" spans="2:6">
      <c r="B80" s="274"/>
      <c r="C80" s="557"/>
      <c r="D80" s="876"/>
      <c r="E80" s="877"/>
      <c r="F80" s="882" t="s">
        <v>608</v>
      </c>
    </row>
    <row r="81" spans="2:6">
      <c r="B81" s="274"/>
      <c r="C81" s="557"/>
      <c r="D81" s="912"/>
      <c r="E81" s="892"/>
      <c r="F81" s="902" t="s">
        <v>169</v>
      </c>
    </row>
    <row r="82" spans="2:6">
      <c r="B82" s="275" t="s">
        <v>860</v>
      </c>
      <c r="C82" s="276" t="s">
        <v>536</v>
      </c>
      <c r="D82" s="888" t="s">
        <v>609</v>
      </c>
      <c r="E82" s="877" t="s">
        <v>610</v>
      </c>
      <c r="F82" s="882" t="s">
        <v>171</v>
      </c>
    </row>
    <row r="83" spans="2:6">
      <c r="B83" s="274"/>
      <c r="C83" s="557"/>
      <c r="D83" s="876"/>
      <c r="E83" s="877"/>
      <c r="F83" s="899" t="s">
        <v>948</v>
      </c>
    </row>
    <row r="84" spans="2:6">
      <c r="B84" s="274"/>
      <c r="C84" s="557"/>
      <c r="D84" s="876"/>
      <c r="E84" s="892"/>
      <c r="F84" s="902" t="s">
        <v>611</v>
      </c>
    </row>
    <row r="85" spans="2:6">
      <c r="B85" s="274"/>
      <c r="C85" s="557"/>
      <c r="D85" s="904"/>
      <c r="E85" s="877" t="s">
        <v>172</v>
      </c>
      <c r="F85" s="882" t="s">
        <v>172</v>
      </c>
    </row>
    <row r="86" spans="2:6">
      <c r="B86" s="274"/>
      <c r="C86" s="557"/>
      <c r="D86" s="888" t="s">
        <v>612</v>
      </c>
      <c r="E86" s="879" t="s">
        <v>612</v>
      </c>
      <c r="F86" s="883" t="s">
        <v>613</v>
      </c>
    </row>
    <row r="87" spans="2:6">
      <c r="B87" s="274"/>
      <c r="C87" s="557"/>
      <c r="D87" s="876"/>
      <c r="E87" s="877"/>
      <c r="F87" s="899" t="s">
        <v>614</v>
      </c>
    </row>
    <row r="88" spans="2:6">
      <c r="B88" s="274"/>
      <c r="C88" s="557"/>
      <c r="E88" s="877"/>
      <c r="F88" s="899" t="s">
        <v>173</v>
      </c>
    </row>
    <row r="89" spans="2:6">
      <c r="B89" s="274"/>
      <c r="C89" s="557"/>
      <c r="D89" s="876"/>
      <c r="E89" s="892"/>
      <c r="F89" s="902" t="s">
        <v>949</v>
      </c>
    </row>
    <row r="90" spans="2:6">
      <c r="B90" s="274"/>
      <c r="C90" s="557"/>
      <c r="D90" s="913" t="s">
        <v>615</v>
      </c>
      <c r="E90" s="877" t="s">
        <v>616</v>
      </c>
      <c r="F90" s="882" t="s">
        <v>616</v>
      </c>
    </row>
    <row r="91" spans="2:6">
      <c r="B91" s="274"/>
      <c r="C91" s="557"/>
      <c r="E91" s="892"/>
      <c r="F91" s="902" t="s">
        <v>617</v>
      </c>
    </row>
    <row r="92" spans="2:6" ht="12" customHeight="1">
      <c r="B92" s="274"/>
      <c r="C92" s="557"/>
      <c r="D92" s="914"/>
      <c r="E92" s="877" t="s">
        <v>618</v>
      </c>
      <c r="F92" s="901" t="s">
        <v>619</v>
      </c>
    </row>
    <row r="93" spans="2:6">
      <c r="B93" s="274"/>
      <c r="C93" s="557"/>
      <c r="D93" s="876"/>
      <c r="E93" s="892"/>
      <c r="F93" s="902" t="s">
        <v>174</v>
      </c>
    </row>
    <row r="94" spans="2:6">
      <c r="B94" s="274"/>
      <c r="C94" s="557"/>
      <c r="D94" s="876"/>
      <c r="E94" s="879" t="s">
        <v>175</v>
      </c>
      <c r="F94" s="901" t="s">
        <v>620</v>
      </c>
    </row>
    <row r="95" spans="2:6">
      <c r="B95" s="274"/>
      <c r="C95" s="557"/>
      <c r="D95" s="876"/>
      <c r="E95" s="892"/>
      <c r="F95" s="902" t="s">
        <v>621</v>
      </c>
    </row>
    <row r="96" spans="2:6">
      <c r="B96" s="274"/>
      <c r="C96" s="557"/>
      <c r="D96" s="888" t="s">
        <v>176</v>
      </c>
      <c r="E96" s="879" t="s">
        <v>177</v>
      </c>
      <c r="F96" s="901" t="s">
        <v>622</v>
      </c>
    </row>
    <row r="97" spans="2:6">
      <c r="B97" s="274"/>
      <c r="C97" s="557"/>
      <c r="E97" s="892"/>
      <c r="F97" s="902" t="s">
        <v>178</v>
      </c>
    </row>
    <row r="98" spans="2:6">
      <c r="B98" s="274"/>
      <c r="C98" s="557"/>
      <c r="D98" s="876"/>
      <c r="E98" s="879" t="s">
        <v>179</v>
      </c>
      <c r="F98" s="901" t="s">
        <v>623</v>
      </c>
    </row>
    <row r="99" spans="2:6">
      <c r="B99" s="274"/>
      <c r="C99" s="557"/>
      <c r="D99" s="876"/>
      <c r="E99" s="892"/>
      <c r="F99" s="902" t="s">
        <v>950</v>
      </c>
    </row>
    <row r="100" spans="2:6">
      <c r="B100" s="275" t="s">
        <v>861</v>
      </c>
      <c r="C100" s="276" t="s">
        <v>565</v>
      </c>
      <c r="D100" s="893" t="s">
        <v>180</v>
      </c>
      <c r="E100" s="892" t="s">
        <v>180</v>
      </c>
      <c r="F100" s="886" t="s">
        <v>180</v>
      </c>
    </row>
    <row r="101" spans="2:6">
      <c r="B101" s="274"/>
      <c r="C101" s="557"/>
      <c r="D101" s="888" t="s">
        <v>624</v>
      </c>
      <c r="E101" s="891" t="s">
        <v>625</v>
      </c>
      <c r="F101" s="889" t="s">
        <v>625</v>
      </c>
    </row>
    <row r="102" spans="2:6">
      <c r="B102" s="274"/>
      <c r="C102" s="557"/>
      <c r="E102" s="879" t="s">
        <v>626</v>
      </c>
      <c r="F102" s="883" t="s">
        <v>181</v>
      </c>
    </row>
    <row r="103" spans="2:6">
      <c r="B103" s="274"/>
      <c r="C103" s="557"/>
      <c r="D103" s="876"/>
      <c r="E103" s="909"/>
      <c r="F103" s="883" t="s">
        <v>627</v>
      </c>
    </row>
    <row r="104" spans="2:6">
      <c r="B104" s="274"/>
      <c r="C104" s="557"/>
      <c r="D104" s="876"/>
      <c r="E104" s="909"/>
      <c r="F104" s="884" t="s">
        <v>182</v>
      </c>
    </row>
    <row r="105" spans="2:6">
      <c r="B105" s="274"/>
      <c r="C105" s="557"/>
      <c r="D105" s="876"/>
      <c r="E105" s="877"/>
      <c r="F105" s="878" t="s">
        <v>183</v>
      </c>
    </row>
    <row r="106" spans="2:6" ht="12" customHeight="1">
      <c r="B106" s="274"/>
      <c r="C106" s="557"/>
      <c r="D106" s="903" t="s">
        <v>628</v>
      </c>
      <c r="E106" s="879" t="s">
        <v>629</v>
      </c>
      <c r="F106" s="883" t="s">
        <v>184</v>
      </c>
    </row>
    <row r="107" spans="2:6">
      <c r="B107" s="274"/>
      <c r="C107" s="557"/>
      <c r="E107" s="915"/>
      <c r="F107" s="902" t="s">
        <v>185</v>
      </c>
    </row>
    <row r="108" spans="2:6" ht="12" customHeight="1">
      <c r="B108" s="274"/>
      <c r="C108" s="557"/>
      <c r="D108" s="905" t="s">
        <v>862</v>
      </c>
      <c r="E108" s="897" t="s">
        <v>863</v>
      </c>
      <c r="F108" s="901" t="s">
        <v>186</v>
      </c>
    </row>
    <row r="109" spans="2:6">
      <c r="B109" s="274"/>
      <c r="C109" s="557"/>
      <c r="D109" s="916"/>
      <c r="E109" s="898"/>
      <c r="F109" s="899" t="s">
        <v>951</v>
      </c>
    </row>
    <row r="110" spans="2:6">
      <c r="B110" s="274"/>
      <c r="C110" s="557"/>
      <c r="D110" s="876"/>
      <c r="E110" s="891" t="s">
        <v>630</v>
      </c>
      <c r="F110" s="889" t="s">
        <v>630</v>
      </c>
    </row>
    <row r="111" spans="2:6">
      <c r="B111" s="274"/>
      <c r="C111" s="557"/>
      <c r="E111" s="908" t="s">
        <v>631</v>
      </c>
      <c r="F111" s="880" t="s">
        <v>632</v>
      </c>
    </row>
    <row r="112" spans="2:6">
      <c r="B112" s="274"/>
      <c r="C112" s="557"/>
      <c r="E112" s="909"/>
      <c r="F112" s="884" t="s">
        <v>187</v>
      </c>
    </row>
    <row r="113" spans="2:6" ht="12" customHeight="1">
      <c r="B113" s="274"/>
      <c r="C113" s="557"/>
      <c r="D113" s="876"/>
      <c r="E113" s="877"/>
      <c r="F113" s="878" t="s">
        <v>188</v>
      </c>
    </row>
    <row r="114" spans="2:6">
      <c r="B114" s="274"/>
      <c r="C114" s="557"/>
      <c r="D114" s="903" t="s">
        <v>189</v>
      </c>
      <c r="E114" s="879" t="s">
        <v>189</v>
      </c>
      <c r="F114" s="880" t="s">
        <v>190</v>
      </c>
    </row>
    <row r="115" spans="2:6">
      <c r="B115" s="274"/>
      <c r="C115" s="557"/>
      <c r="D115" s="904"/>
      <c r="E115" s="877"/>
      <c r="F115" s="882" t="s">
        <v>191</v>
      </c>
    </row>
    <row r="116" spans="2:6" ht="12" customHeight="1">
      <c r="B116" s="274"/>
      <c r="C116" s="557"/>
      <c r="D116" s="917"/>
      <c r="E116" s="877"/>
      <c r="F116" s="899" t="s">
        <v>192</v>
      </c>
    </row>
    <row r="117" spans="2:6">
      <c r="B117" s="274"/>
      <c r="C117" s="557"/>
      <c r="D117" s="918"/>
      <c r="E117" s="892"/>
      <c r="F117" s="902" t="s">
        <v>193</v>
      </c>
    </row>
    <row r="118" spans="2:6">
      <c r="B118" s="274"/>
      <c r="C118" s="557"/>
      <c r="D118" s="888" t="s">
        <v>194</v>
      </c>
      <c r="E118" s="877" t="s">
        <v>194</v>
      </c>
      <c r="F118" s="887" t="s">
        <v>864</v>
      </c>
    </row>
    <row r="119" spans="2:6">
      <c r="B119" s="274"/>
      <c r="C119" s="557"/>
      <c r="D119" s="890"/>
      <c r="E119" s="892"/>
      <c r="F119" s="886" t="s">
        <v>633</v>
      </c>
    </row>
    <row r="120" spans="2:6" ht="12" customHeight="1">
      <c r="B120" s="274"/>
      <c r="C120" s="557"/>
      <c r="D120" s="888" t="s">
        <v>634</v>
      </c>
      <c r="E120" s="879" t="s">
        <v>634</v>
      </c>
      <c r="F120" s="883" t="s">
        <v>195</v>
      </c>
    </row>
    <row r="121" spans="2:6" ht="22">
      <c r="B121" s="274"/>
      <c r="C121" s="557"/>
      <c r="D121" s="910" t="s">
        <v>635</v>
      </c>
      <c r="E121" s="891" t="s">
        <v>865</v>
      </c>
      <c r="F121" s="919" t="s">
        <v>865</v>
      </c>
    </row>
    <row r="122" spans="2:6">
      <c r="B122" s="274"/>
      <c r="C122" s="557"/>
      <c r="E122" s="892" t="s">
        <v>866</v>
      </c>
      <c r="F122" s="896" t="s">
        <v>636</v>
      </c>
    </row>
    <row r="123" spans="2:6" ht="12" customHeight="1">
      <c r="B123" s="274"/>
      <c r="C123" s="557"/>
      <c r="E123" s="908" t="s">
        <v>637</v>
      </c>
      <c r="F123" s="880" t="s">
        <v>867</v>
      </c>
    </row>
    <row r="124" spans="2:6">
      <c r="B124" s="274"/>
      <c r="C124" s="557"/>
      <c r="D124" s="876"/>
      <c r="E124" s="920"/>
      <c r="F124" s="886" t="s">
        <v>638</v>
      </c>
    </row>
    <row r="125" spans="2:6">
      <c r="B125" s="274"/>
      <c r="C125" s="557"/>
      <c r="D125" s="876"/>
      <c r="E125" s="891" t="s">
        <v>196</v>
      </c>
      <c r="F125" s="889" t="s">
        <v>196</v>
      </c>
    </row>
    <row r="126" spans="2:6">
      <c r="B126" s="274"/>
      <c r="C126" s="557"/>
      <c r="D126" s="876"/>
      <c r="E126" s="879" t="s">
        <v>197</v>
      </c>
      <c r="F126" s="883" t="s">
        <v>639</v>
      </c>
    </row>
    <row r="127" spans="2:6">
      <c r="B127" s="274"/>
      <c r="C127" s="557"/>
      <c r="D127" s="876"/>
      <c r="E127" s="877"/>
      <c r="F127" s="899" t="s">
        <v>868</v>
      </c>
    </row>
    <row r="128" spans="2:6">
      <c r="B128" s="274"/>
      <c r="C128" s="557"/>
      <c r="D128" s="876"/>
      <c r="E128" s="892"/>
      <c r="F128" s="902" t="s">
        <v>197</v>
      </c>
    </row>
    <row r="129" spans="2:6">
      <c r="B129" s="275" t="s">
        <v>869</v>
      </c>
      <c r="C129" s="276" t="s">
        <v>566</v>
      </c>
      <c r="D129" s="888" t="s">
        <v>198</v>
      </c>
      <c r="E129" s="908" t="s">
        <v>198</v>
      </c>
      <c r="F129" s="883" t="s">
        <v>198</v>
      </c>
    </row>
    <row r="130" spans="2:6">
      <c r="B130" s="274"/>
      <c r="C130" s="557"/>
      <c r="D130" s="888" t="s">
        <v>199</v>
      </c>
      <c r="E130" s="908" t="s">
        <v>199</v>
      </c>
      <c r="F130" s="883" t="s">
        <v>199</v>
      </c>
    </row>
    <row r="131" spans="2:6">
      <c r="B131" s="274"/>
      <c r="C131" s="557"/>
      <c r="E131" s="892"/>
      <c r="F131" s="902" t="s">
        <v>200</v>
      </c>
    </row>
    <row r="132" spans="2:6">
      <c r="B132" s="275" t="s">
        <v>870</v>
      </c>
      <c r="C132" s="868" t="s">
        <v>871</v>
      </c>
      <c r="D132" s="888" t="s">
        <v>640</v>
      </c>
      <c r="E132" s="879" t="s">
        <v>640</v>
      </c>
      <c r="F132" s="883" t="s">
        <v>640</v>
      </c>
    </row>
    <row r="133" spans="2:6">
      <c r="B133" s="274"/>
      <c r="C133" s="869"/>
      <c r="D133" s="903" t="s">
        <v>641</v>
      </c>
      <c r="E133" s="891" t="s">
        <v>642</v>
      </c>
      <c r="F133" s="889" t="s">
        <v>642</v>
      </c>
    </row>
    <row r="134" spans="2:6">
      <c r="B134" s="274"/>
      <c r="C134" s="869"/>
      <c r="D134" s="917"/>
      <c r="E134" s="879" t="s">
        <v>643</v>
      </c>
      <c r="F134" s="883" t="s">
        <v>643</v>
      </c>
    </row>
    <row r="135" spans="2:6">
      <c r="B135" s="274"/>
      <c r="C135" s="557"/>
      <c r="D135" s="876"/>
      <c r="E135" s="892"/>
      <c r="F135" s="902" t="s">
        <v>644</v>
      </c>
    </row>
    <row r="136" spans="2:6" ht="12" customHeight="1">
      <c r="B136" s="275" t="s">
        <v>872</v>
      </c>
      <c r="C136" s="276" t="s">
        <v>567</v>
      </c>
      <c r="D136" s="888" t="s">
        <v>645</v>
      </c>
      <c r="E136" s="879" t="s">
        <v>645</v>
      </c>
      <c r="F136" s="901" t="s">
        <v>646</v>
      </c>
    </row>
    <row r="137" spans="2:6" ht="12" customHeight="1">
      <c r="B137" s="274"/>
      <c r="C137" s="557"/>
      <c r="E137" s="877"/>
      <c r="F137" s="899" t="s">
        <v>647</v>
      </c>
    </row>
    <row r="138" spans="2:6">
      <c r="B138" s="274"/>
      <c r="C138" s="557"/>
      <c r="D138" s="876"/>
      <c r="E138" s="892"/>
      <c r="F138" s="902" t="s">
        <v>648</v>
      </c>
    </row>
    <row r="139" spans="2:6">
      <c r="B139" s="274"/>
      <c r="C139" s="557"/>
      <c r="D139" s="903" t="s">
        <v>649</v>
      </c>
      <c r="E139" s="879" t="s">
        <v>649</v>
      </c>
      <c r="F139" s="901" t="s">
        <v>650</v>
      </c>
    </row>
    <row r="140" spans="2:6">
      <c r="B140" s="274"/>
      <c r="C140" s="557"/>
      <c r="D140" s="904"/>
      <c r="E140" s="877"/>
      <c r="F140" s="900" t="s">
        <v>651</v>
      </c>
    </row>
    <row r="141" spans="2:6">
      <c r="B141" s="274"/>
      <c r="C141" s="557"/>
      <c r="D141" s="921"/>
      <c r="E141" s="920"/>
      <c r="F141" s="902" t="s">
        <v>652</v>
      </c>
    </row>
    <row r="142" spans="2:6" ht="12" customHeight="1">
      <c r="B142" s="274"/>
      <c r="C142" s="557"/>
      <c r="D142" s="922" t="s">
        <v>201</v>
      </c>
      <c r="E142" s="909" t="s">
        <v>201</v>
      </c>
      <c r="F142" s="882" t="s">
        <v>201</v>
      </c>
    </row>
    <row r="143" spans="2:6" ht="12" customHeight="1">
      <c r="B143" s="274"/>
      <c r="C143" s="557"/>
      <c r="D143" s="903" t="s">
        <v>653</v>
      </c>
      <c r="E143" s="879" t="s">
        <v>654</v>
      </c>
      <c r="F143" s="880" t="s">
        <v>202</v>
      </c>
    </row>
    <row r="144" spans="2:6">
      <c r="B144" s="274"/>
      <c r="C144" s="557"/>
      <c r="D144" s="876"/>
      <c r="E144" s="892"/>
      <c r="F144" s="923" t="s">
        <v>203</v>
      </c>
    </row>
    <row r="145" spans="2:6">
      <c r="B145" s="274"/>
      <c r="C145" s="557"/>
      <c r="D145" s="876"/>
      <c r="E145" s="877" t="s">
        <v>653</v>
      </c>
      <c r="F145" s="901" t="s">
        <v>655</v>
      </c>
    </row>
    <row r="146" spans="2:6">
      <c r="B146" s="274"/>
      <c r="C146" s="557"/>
      <c r="D146" s="904"/>
      <c r="E146" s="877"/>
      <c r="F146" s="899" t="s">
        <v>204</v>
      </c>
    </row>
    <row r="147" spans="2:6" ht="12" customHeight="1">
      <c r="B147" s="274"/>
      <c r="C147" s="557"/>
      <c r="D147" s="876"/>
      <c r="E147" s="877"/>
      <c r="F147" s="902" t="s">
        <v>653</v>
      </c>
    </row>
    <row r="148" spans="2:6">
      <c r="B148" s="275" t="s">
        <v>873</v>
      </c>
      <c r="C148" s="276" t="s">
        <v>568</v>
      </c>
      <c r="D148" s="903" t="s">
        <v>656</v>
      </c>
      <c r="E148" s="879" t="s">
        <v>656</v>
      </c>
      <c r="F148" s="901" t="s">
        <v>205</v>
      </c>
    </row>
    <row r="149" spans="2:6">
      <c r="B149" s="274"/>
      <c r="C149" s="557"/>
      <c r="D149" s="876"/>
      <c r="E149" s="877"/>
      <c r="F149" s="899" t="s">
        <v>657</v>
      </c>
    </row>
    <row r="150" spans="2:6" ht="12" customHeight="1">
      <c r="B150" s="274"/>
      <c r="C150" s="557"/>
      <c r="D150" s="904"/>
      <c r="E150" s="877"/>
      <c r="F150" s="899" t="s">
        <v>658</v>
      </c>
    </row>
    <row r="151" spans="2:6" ht="12" customHeight="1">
      <c r="B151" s="274"/>
      <c r="C151" s="557"/>
      <c r="D151" s="904"/>
      <c r="E151" s="877"/>
      <c r="F151" s="902" t="s">
        <v>659</v>
      </c>
    </row>
    <row r="152" spans="2:6">
      <c r="B152" s="274"/>
      <c r="C152" s="557"/>
      <c r="D152" s="876"/>
      <c r="E152" s="879" t="s">
        <v>660</v>
      </c>
      <c r="F152" s="883" t="s">
        <v>660</v>
      </c>
    </row>
    <row r="153" spans="2:6">
      <c r="B153" s="274"/>
      <c r="C153" s="557"/>
      <c r="D153" s="903" t="s">
        <v>206</v>
      </c>
      <c r="E153" s="879" t="s">
        <v>207</v>
      </c>
      <c r="F153" s="883" t="s">
        <v>207</v>
      </c>
    </row>
    <row r="154" spans="2:6">
      <c r="B154" s="274"/>
      <c r="C154" s="557"/>
      <c r="D154" s="876"/>
      <c r="E154" s="891" t="s">
        <v>208</v>
      </c>
      <c r="F154" s="889" t="s">
        <v>208</v>
      </c>
    </row>
    <row r="155" spans="2:6">
      <c r="B155" s="274"/>
      <c r="C155" s="557"/>
      <c r="D155" s="904"/>
      <c r="E155" s="879" t="s">
        <v>661</v>
      </c>
      <c r="F155" s="883" t="s">
        <v>209</v>
      </c>
    </row>
    <row r="156" spans="2:6" ht="12" customHeight="1">
      <c r="B156" s="274"/>
      <c r="C156" s="557"/>
      <c r="D156" s="918"/>
      <c r="E156" s="892"/>
      <c r="F156" s="923" t="s">
        <v>210</v>
      </c>
    </row>
    <row r="157" spans="2:6">
      <c r="B157" s="274"/>
      <c r="C157" s="557"/>
      <c r="D157" s="876" t="s">
        <v>874</v>
      </c>
      <c r="E157" s="877" t="s">
        <v>874</v>
      </c>
      <c r="F157" s="882" t="s">
        <v>211</v>
      </c>
    </row>
    <row r="158" spans="2:6">
      <c r="B158" s="274"/>
      <c r="C158" s="557"/>
      <c r="D158" s="904"/>
      <c r="E158" s="877"/>
      <c r="F158" s="899" t="s">
        <v>212</v>
      </c>
    </row>
    <row r="159" spans="2:6">
      <c r="B159" s="274"/>
      <c r="C159" s="557"/>
      <c r="D159" s="890"/>
      <c r="E159" s="892"/>
      <c r="F159" s="886" t="s">
        <v>662</v>
      </c>
    </row>
    <row r="160" spans="2:6" ht="12" customHeight="1">
      <c r="B160" s="274"/>
      <c r="C160" s="557"/>
      <c r="D160" s="888" t="s">
        <v>663</v>
      </c>
      <c r="E160" s="879" t="s">
        <v>213</v>
      </c>
      <c r="F160" s="880" t="s">
        <v>664</v>
      </c>
    </row>
    <row r="161" spans="2:6">
      <c r="B161" s="274"/>
      <c r="C161" s="557"/>
      <c r="D161" s="918"/>
      <c r="E161" s="892"/>
      <c r="F161" s="923" t="s">
        <v>213</v>
      </c>
    </row>
    <row r="162" spans="2:6">
      <c r="B162" s="275" t="s">
        <v>875</v>
      </c>
      <c r="C162" s="276" t="s">
        <v>569</v>
      </c>
      <c r="D162" s="876" t="s">
        <v>665</v>
      </c>
      <c r="E162" s="877" t="s">
        <v>665</v>
      </c>
      <c r="F162" s="887" t="s">
        <v>214</v>
      </c>
    </row>
    <row r="163" spans="2:6">
      <c r="B163" s="274"/>
      <c r="C163" s="557"/>
      <c r="D163" s="876"/>
      <c r="E163" s="877"/>
      <c r="F163" s="882" t="s">
        <v>666</v>
      </c>
    </row>
    <row r="164" spans="2:6">
      <c r="B164" s="274"/>
      <c r="C164" s="557"/>
      <c r="D164" s="876"/>
      <c r="E164" s="877"/>
      <c r="F164" s="900" t="s">
        <v>667</v>
      </c>
    </row>
    <row r="165" spans="2:6">
      <c r="B165" s="274"/>
      <c r="C165" s="557"/>
      <c r="D165" s="904"/>
      <c r="E165" s="892"/>
      <c r="F165" s="902" t="s">
        <v>215</v>
      </c>
    </row>
    <row r="166" spans="2:6">
      <c r="B166" s="274"/>
      <c r="C166" s="557"/>
      <c r="D166" s="918"/>
      <c r="E166" s="892" t="s">
        <v>668</v>
      </c>
      <c r="F166" s="886" t="s">
        <v>668</v>
      </c>
    </row>
    <row r="167" spans="2:6">
      <c r="B167" s="274"/>
      <c r="C167" s="557"/>
      <c r="D167" s="876" t="s">
        <v>216</v>
      </c>
      <c r="E167" s="879" t="s">
        <v>669</v>
      </c>
      <c r="F167" s="880" t="s">
        <v>669</v>
      </c>
    </row>
    <row r="168" spans="2:6">
      <c r="B168" s="274"/>
      <c r="C168" s="557"/>
      <c r="D168" s="876"/>
      <c r="E168" s="892"/>
      <c r="F168" s="923" t="s">
        <v>670</v>
      </c>
    </row>
    <row r="169" spans="2:6">
      <c r="B169" s="274"/>
      <c r="C169" s="557"/>
      <c r="D169" s="876"/>
      <c r="E169" s="877" t="s">
        <v>217</v>
      </c>
      <c r="F169" s="887" t="s">
        <v>218</v>
      </c>
    </row>
    <row r="170" spans="2:6">
      <c r="B170" s="274"/>
      <c r="C170" s="557"/>
      <c r="D170" s="876"/>
      <c r="E170" s="877"/>
      <c r="F170" s="884" t="s">
        <v>671</v>
      </c>
    </row>
    <row r="171" spans="2:6">
      <c r="B171" s="274"/>
      <c r="C171" s="557"/>
      <c r="D171" s="876"/>
      <c r="E171" s="877"/>
      <c r="F171" s="882" t="s">
        <v>219</v>
      </c>
    </row>
    <row r="172" spans="2:6">
      <c r="B172" s="274"/>
      <c r="C172" s="557"/>
      <c r="D172" s="904"/>
      <c r="E172" s="877"/>
      <c r="F172" s="899" t="s">
        <v>220</v>
      </c>
    </row>
    <row r="173" spans="2:6">
      <c r="B173" s="274"/>
      <c r="C173" s="557"/>
      <c r="D173" s="890"/>
      <c r="E173" s="892"/>
      <c r="F173" s="902" t="s">
        <v>217</v>
      </c>
    </row>
    <row r="174" spans="2:6">
      <c r="B174" s="275" t="s">
        <v>876</v>
      </c>
      <c r="C174" s="276" t="s">
        <v>570</v>
      </c>
      <c r="D174" s="888" t="s">
        <v>672</v>
      </c>
      <c r="E174" s="891" t="s">
        <v>221</v>
      </c>
      <c r="F174" s="889" t="s">
        <v>221</v>
      </c>
    </row>
    <row r="175" spans="2:6">
      <c r="B175" s="274"/>
      <c r="C175" s="557"/>
      <c r="D175" s="876"/>
      <c r="E175" s="891" t="s">
        <v>222</v>
      </c>
      <c r="F175" s="889" t="s">
        <v>222</v>
      </c>
    </row>
    <row r="176" spans="2:6">
      <c r="B176" s="274"/>
      <c r="C176" s="557"/>
      <c r="D176" s="903" t="s">
        <v>223</v>
      </c>
      <c r="E176" s="877" t="s">
        <v>877</v>
      </c>
      <c r="F176" s="882" t="s">
        <v>877</v>
      </c>
    </row>
    <row r="177" spans="2:6" ht="22">
      <c r="B177" s="274"/>
      <c r="C177" s="557"/>
      <c r="D177" s="876"/>
      <c r="E177" s="879" t="s">
        <v>223</v>
      </c>
      <c r="F177" s="880" t="s">
        <v>673</v>
      </c>
    </row>
    <row r="178" spans="2:6">
      <c r="B178" s="274"/>
      <c r="C178" s="557"/>
      <c r="D178" s="876"/>
      <c r="E178" s="877"/>
      <c r="F178" s="899" t="s">
        <v>674</v>
      </c>
    </row>
    <row r="179" spans="2:6" ht="22">
      <c r="B179" s="274"/>
      <c r="C179" s="557"/>
      <c r="D179" s="904"/>
      <c r="E179" s="877"/>
      <c r="F179" s="899" t="s">
        <v>675</v>
      </c>
    </row>
    <row r="180" spans="2:6">
      <c r="B180" s="274"/>
      <c r="C180" s="557"/>
      <c r="D180" s="876"/>
      <c r="E180" s="877"/>
      <c r="F180" s="878" t="s">
        <v>223</v>
      </c>
    </row>
    <row r="181" spans="2:6">
      <c r="B181" s="275" t="s">
        <v>878</v>
      </c>
      <c r="C181" s="276" t="s">
        <v>676</v>
      </c>
      <c r="D181" s="903" t="s">
        <v>676</v>
      </c>
      <c r="E181" s="879" t="s">
        <v>677</v>
      </c>
      <c r="F181" s="901" t="s">
        <v>678</v>
      </c>
    </row>
    <row r="182" spans="2:6" ht="24" customHeight="1">
      <c r="B182" s="274"/>
      <c r="C182" s="557"/>
      <c r="D182" s="876"/>
      <c r="E182" s="877"/>
      <c r="F182" s="899" t="s">
        <v>679</v>
      </c>
    </row>
    <row r="183" spans="2:6">
      <c r="B183" s="274"/>
      <c r="C183" s="557"/>
      <c r="D183" s="876"/>
      <c r="E183" s="892"/>
      <c r="F183" s="902" t="s">
        <v>224</v>
      </c>
    </row>
    <row r="184" spans="2:6">
      <c r="B184" s="274"/>
      <c r="C184" s="557"/>
      <c r="D184" s="876"/>
      <c r="E184" s="891" t="s">
        <v>680</v>
      </c>
      <c r="F184" s="889" t="s">
        <v>680</v>
      </c>
    </row>
    <row r="185" spans="2:6">
      <c r="B185" s="274"/>
      <c r="C185" s="557"/>
      <c r="D185" s="876"/>
      <c r="E185" s="891" t="s">
        <v>225</v>
      </c>
      <c r="F185" s="889" t="s">
        <v>225</v>
      </c>
    </row>
    <row r="186" spans="2:6">
      <c r="B186" s="274"/>
      <c r="C186" s="557"/>
      <c r="D186" s="876"/>
      <c r="E186" s="891" t="s">
        <v>681</v>
      </c>
      <c r="F186" s="889" t="s">
        <v>681</v>
      </c>
    </row>
    <row r="187" spans="2:6">
      <c r="B187" s="274"/>
      <c r="C187" s="557"/>
      <c r="D187" s="904"/>
      <c r="E187" s="879" t="s">
        <v>682</v>
      </c>
      <c r="F187" s="901" t="s">
        <v>683</v>
      </c>
    </row>
    <row r="188" spans="2:6">
      <c r="B188" s="274"/>
      <c r="C188" s="557"/>
      <c r="D188" s="876"/>
      <c r="E188" s="892"/>
      <c r="F188" s="902" t="s">
        <v>682</v>
      </c>
    </row>
    <row r="189" spans="2:6">
      <c r="B189" s="275" t="s">
        <v>879</v>
      </c>
      <c r="C189" s="276" t="s">
        <v>684</v>
      </c>
      <c r="D189" s="903" t="s">
        <v>684</v>
      </c>
      <c r="E189" s="891" t="s">
        <v>685</v>
      </c>
      <c r="F189" s="889" t="s">
        <v>685</v>
      </c>
    </row>
    <row r="190" spans="2:6">
      <c r="B190" s="274"/>
      <c r="C190" s="557"/>
      <c r="D190" s="876"/>
      <c r="E190" s="879" t="s">
        <v>686</v>
      </c>
      <c r="F190" s="883" t="s">
        <v>686</v>
      </c>
    </row>
    <row r="191" spans="2:6">
      <c r="B191" s="274"/>
      <c r="C191" s="557"/>
      <c r="D191" s="876"/>
      <c r="E191" s="891" t="s">
        <v>230</v>
      </c>
      <c r="F191" s="889" t="s">
        <v>230</v>
      </c>
    </row>
    <row r="192" spans="2:6">
      <c r="B192" s="274"/>
      <c r="C192" s="557"/>
      <c r="D192" s="876"/>
      <c r="E192" s="908" t="s">
        <v>687</v>
      </c>
      <c r="F192" s="883" t="s">
        <v>687</v>
      </c>
    </row>
    <row r="193" spans="2:6">
      <c r="B193" s="274"/>
      <c r="C193" s="557"/>
      <c r="D193" s="876"/>
      <c r="E193" s="908" t="s">
        <v>688</v>
      </c>
      <c r="F193" s="883" t="s">
        <v>227</v>
      </c>
    </row>
    <row r="194" spans="2:6">
      <c r="B194" s="274"/>
      <c r="C194" s="557"/>
      <c r="D194" s="876"/>
      <c r="E194" s="892"/>
      <c r="F194" s="902" t="s">
        <v>689</v>
      </c>
    </row>
    <row r="195" spans="2:6">
      <c r="B195" s="274"/>
      <c r="C195" s="557"/>
      <c r="D195" s="876"/>
      <c r="E195" s="877" t="s">
        <v>690</v>
      </c>
      <c r="F195" s="887" t="s">
        <v>228</v>
      </c>
    </row>
    <row r="196" spans="2:6">
      <c r="B196" s="274"/>
      <c r="C196" s="557"/>
      <c r="D196" s="876"/>
      <c r="E196" s="877"/>
      <c r="F196" s="884" t="s">
        <v>229</v>
      </c>
    </row>
    <row r="197" spans="2:6">
      <c r="B197" s="274"/>
      <c r="C197" s="557"/>
      <c r="D197" s="876"/>
      <c r="E197" s="877"/>
      <c r="F197" s="882" t="s">
        <v>226</v>
      </c>
    </row>
    <row r="198" spans="2:6">
      <c r="B198" s="274"/>
      <c r="C198" s="557"/>
      <c r="D198" s="922"/>
      <c r="E198" s="908" t="s">
        <v>231</v>
      </c>
      <c r="F198" s="883" t="s">
        <v>231</v>
      </c>
    </row>
    <row r="199" spans="2:6" ht="12" customHeight="1">
      <c r="B199" s="274"/>
      <c r="C199" s="557"/>
      <c r="D199" s="922"/>
      <c r="E199" s="908" t="s">
        <v>691</v>
      </c>
      <c r="F199" s="880" t="s">
        <v>232</v>
      </c>
    </row>
    <row r="200" spans="2:6">
      <c r="B200" s="274"/>
      <c r="C200" s="557"/>
      <c r="D200" s="876"/>
      <c r="E200" s="877"/>
      <c r="F200" s="899" t="s">
        <v>692</v>
      </c>
    </row>
    <row r="201" spans="2:6">
      <c r="B201" s="274"/>
      <c r="C201" s="557"/>
      <c r="D201" s="904"/>
      <c r="E201" s="877"/>
      <c r="F201" s="899" t="s">
        <v>693</v>
      </c>
    </row>
    <row r="202" spans="2:6" ht="12" customHeight="1">
      <c r="B202" s="274"/>
      <c r="C202" s="557"/>
      <c r="D202" s="918"/>
      <c r="E202" s="892"/>
      <c r="F202" s="882" t="s">
        <v>694</v>
      </c>
    </row>
    <row r="203" spans="2:6">
      <c r="B203" s="275" t="s">
        <v>880</v>
      </c>
      <c r="C203" s="276" t="s">
        <v>695</v>
      </c>
      <c r="D203" s="888" t="s">
        <v>695</v>
      </c>
      <c r="E203" s="879" t="s">
        <v>233</v>
      </c>
      <c r="F203" s="901" t="s">
        <v>234</v>
      </c>
    </row>
    <row r="204" spans="2:6">
      <c r="B204" s="280"/>
      <c r="C204" s="281"/>
      <c r="D204" s="924"/>
      <c r="E204" s="915"/>
      <c r="F204" s="925" t="s">
        <v>235</v>
      </c>
    </row>
    <row r="205" spans="2:6">
      <c r="B205" s="280"/>
      <c r="C205" s="281"/>
      <c r="D205" s="924"/>
      <c r="E205" s="926" t="s">
        <v>881</v>
      </c>
      <c r="F205" s="927" t="s">
        <v>882</v>
      </c>
    </row>
    <row r="206" spans="2:6">
      <c r="B206" s="280"/>
      <c r="C206" s="281"/>
      <c r="D206" s="924"/>
      <c r="E206" s="926" t="s">
        <v>696</v>
      </c>
      <c r="F206" s="927" t="s">
        <v>696</v>
      </c>
    </row>
    <row r="207" spans="2:6">
      <c r="B207" s="280"/>
      <c r="C207" s="281"/>
      <c r="D207" s="924"/>
      <c r="E207" s="926" t="s">
        <v>263</v>
      </c>
      <c r="F207" s="927" t="s">
        <v>263</v>
      </c>
    </row>
    <row r="208" spans="2:6">
      <c r="B208" s="280"/>
      <c r="C208" s="281"/>
      <c r="D208" s="924"/>
      <c r="E208" s="926" t="s">
        <v>697</v>
      </c>
      <c r="F208" s="927" t="s">
        <v>697</v>
      </c>
    </row>
    <row r="209" spans="2:6">
      <c r="B209" s="280"/>
      <c r="C209" s="281"/>
      <c r="D209" s="928"/>
      <c r="E209" s="926" t="s">
        <v>269</v>
      </c>
      <c r="F209" s="927" t="s">
        <v>269</v>
      </c>
    </row>
    <row r="210" spans="2:6">
      <c r="B210" s="278" t="s">
        <v>883</v>
      </c>
      <c r="C210" s="279" t="s">
        <v>698</v>
      </c>
      <c r="D210" s="929" t="s">
        <v>699</v>
      </c>
      <c r="E210" s="930" t="s">
        <v>699</v>
      </c>
      <c r="F210" s="931" t="s">
        <v>241</v>
      </c>
    </row>
    <row r="211" spans="2:6" ht="12" customHeight="1">
      <c r="B211" s="280"/>
      <c r="C211" s="281"/>
      <c r="D211" s="932"/>
      <c r="E211" s="933"/>
      <c r="F211" s="934" t="s">
        <v>242</v>
      </c>
    </row>
    <row r="212" spans="2:6">
      <c r="B212" s="280"/>
      <c r="C212" s="281"/>
      <c r="D212" s="935"/>
      <c r="E212" s="933"/>
      <c r="F212" s="934" t="s">
        <v>700</v>
      </c>
    </row>
    <row r="213" spans="2:6" ht="12" customHeight="1">
      <c r="B213" s="280"/>
      <c r="C213" s="281"/>
      <c r="D213" s="936"/>
      <c r="E213" s="933"/>
      <c r="F213" s="937" t="s">
        <v>884</v>
      </c>
    </row>
    <row r="214" spans="2:6">
      <c r="B214" s="280"/>
      <c r="C214" s="281"/>
      <c r="D214" s="924" t="s">
        <v>701</v>
      </c>
      <c r="E214" s="930" t="s">
        <v>701</v>
      </c>
      <c r="F214" s="931" t="s">
        <v>885</v>
      </c>
    </row>
    <row r="215" spans="2:6">
      <c r="B215" s="280"/>
      <c r="C215" s="281"/>
      <c r="D215" s="924"/>
      <c r="E215" s="933"/>
      <c r="F215" s="934" t="s">
        <v>702</v>
      </c>
    </row>
    <row r="216" spans="2:6">
      <c r="B216" s="282"/>
      <c r="C216" s="283"/>
      <c r="D216" s="936"/>
      <c r="E216" s="915"/>
      <c r="F216" s="925" t="s">
        <v>703</v>
      </c>
    </row>
    <row r="217" spans="2:6">
      <c r="B217" s="280" t="s">
        <v>886</v>
      </c>
      <c r="C217" s="281" t="s">
        <v>704</v>
      </c>
      <c r="D217" s="924" t="s">
        <v>705</v>
      </c>
      <c r="E217" s="933" t="s">
        <v>705</v>
      </c>
      <c r="F217" s="931" t="s">
        <v>244</v>
      </c>
    </row>
    <row r="218" spans="2:6">
      <c r="B218" s="280"/>
      <c r="C218" s="281"/>
      <c r="D218" s="924"/>
      <c r="E218" s="933"/>
      <c r="F218" s="934" t="s">
        <v>706</v>
      </c>
    </row>
    <row r="219" spans="2:6">
      <c r="B219" s="280"/>
      <c r="C219" s="281"/>
      <c r="D219" s="924"/>
      <c r="E219" s="933"/>
      <c r="F219" s="934" t="s">
        <v>707</v>
      </c>
    </row>
    <row r="220" spans="2:6">
      <c r="B220" s="280"/>
      <c r="C220" s="281"/>
      <c r="D220" s="924"/>
      <c r="E220" s="933"/>
      <c r="F220" s="934" t="s">
        <v>708</v>
      </c>
    </row>
    <row r="221" spans="2:6">
      <c r="B221" s="280"/>
      <c r="C221" s="281"/>
      <c r="D221" s="924"/>
      <c r="E221" s="933"/>
      <c r="F221" s="934" t="s">
        <v>709</v>
      </c>
    </row>
    <row r="222" spans="2:6">
      <c r="B222" s="280"/>
      <c r="C222" s="281"/>
      <c r="D222" s="924"/>
      <c r="E222" s="933"/>
      <c r="F222" s="925" t="s">
        <v>710</v>
      </c>
    </row>
    <row r="223" spans="2:6">
      <c r="B223" s="280"/>
      <c r="C223" s="281"/>
      <c r="D223" s="938" t="s">
        <v>711</v>
      </c>
      <c r="E223" s="930" t="s">
        <v>712</v>
      </c>
      <c r="F223" s="939" t="s">
        <v>713</v>
      </c>
    </row>
    <row r="224" spans="2:6">
      <c r="B224" s="280"/>
      <c r="C224" s="281"/>
      <c r="D224" s="928"/>
      <c r="E224" s="915"/>
      <c r="F224" s="940" t="s">
        <v>714</v>
      </c>
    </row>
    <row r="225" spans="2:6">
      <c r="B225" s="280"/>
      <c r="C225" s="281"/>
      <c r="D225" s="941" t="s">
        <v>715</v>
      </c>
      <c r="E225" s="926" t="s">
        <v>716</v>
      </c>
      <c r="F225" s="942" t="s">
        <v>239</v>
      </c>
    </row>
    <row r="226" spans="2:6">
      <c r="B226" s="280"/>
      <c r="C226" s="281"/>
      <c r="D226" s="924"/>
      <c r="E226" s="926" t="s">
        <v>717</v>
      </c>
      <c r="F226" s="942" t="s">
        <v>240</v>
      </c>
    </row>
    <row r="227" spans="2:6">
      <c r="B227" s="280"/>
      <c r="C227" s="281"/>
      <c r="D227" s="938" t="s">
        <v>718</v>
      </c>
      <c r="E227" s="933" t="s">
        <v>718</v>
      </c>
      <c r="F227" s="931" t="s">
        <v>247</v>
      </c>
    </row>
    <row r="228" spans="2:6">
      <c r="B228" s="284"/>
      <c r="C228" s="281"/>
      <c r="D228" s="924"/>
      <c r="E228" s="933"/>
      <c r="F228" s="934" t="s">
        <v>245</v>
      </c>
    </row>
    <row r="229" spans="2:6">
      <c r="B229" s="280"/>
      <c r="C229" s="281"/>
      <c r="D229" s="924"/>
      <c r="E229" s="933"/>
      <c r="F229" s="934" t="s">
        <v>246</v>
      </c>
    </row>
    <row r="230" spans="2:6">
      <c r="B230" s="284"/>
      <c r="C230" s="281"/>
      <c r="D230" s="935"/>
      <c r="E230" s="933"/>
      <c r="F230" s="943" t="s">
        <v>248</v>
      </c>
    </row>
    <row r="231" spans="2:6">
      <c r="B231" s="278" t="s">
        <v>887</v>
      </c>
      <c r="C231" s="279" t="s">
        <v>931</v>
      </c>
      <c r="D231" s="938" t="s">
        <v>888</v>
      </c>
      <c r="E231" s="930" t="s">
        <v>889</v>
      </c>
      <c r="F231" s="939" t="s">
        <v>237</v>
      </c>
    </row>
    <row r="232" spans="2:6">
      <c r="B232" s="280"/>
      <c r="C232" s="281"/>
      <c r="D232" s="935"/>
      <c r="E232" s="933"/>
      <c r="F232" s="944" t="s">
        <v>720</v>
      </c>
    </row>
    <row r="233" spans="2:6" ht="22">
      <c r="B233" s="280"/>
      <c r="C233" s="281"/>
      <c r="D233" s="935"/>
      <c r="E233" s="933"/>
      <c r="F233" s="934" t="s">
        <v>721</v>
      </c>
    </row>
    <row r="234" spans="2:6">
      <c r="B234" s="280"/>
      <c r="C234" s="281"/>
      <c r="D234" s="935"/>
      <c r="E234" s="933"/>
      <c r="F234" s="937" t="s">
        <v>890</v>
      </c>
    </row>
    <row r="235" spans="2:6">
      <c r="B235" s="280"/>
      <c r="C235" s="281"/>
      <c r="D235" s="935"/>
      <c r="E235" s="915"/>
      <c r="F235" s="925" t="s">
        <v>238</v>
      </c>
    </row>
    <row r="236" spans="2:6">
      <c r="B236" s="280"/>
      <c r="C236" s="557"/>
      <c r="D236" s="904"/>
      <c r="E236" s="879" t="s">
        <v>891</v>
      </c>
      <c r="F236" s="901" t="s">
        <v>719</v>
      </c>
    </row>
    <row r="237" spans="2:6">
      <c r="B237" s="285"/>
      <c r="C237" s="557"/>
      <c r="D237" s="904"/>
      <c r="E237" s="877"/>
      <c r="F237" s="899" t="s">
        <v>236</v>
      </c>
    </row>
    <row r="238" spans="2:6">
      <c r="B238" s="285"/>
      <c r="C238" s="557"/>
      <c r="D238" s="903" t="s">
        <v>722</v>
      </c>
      <c r="E238" s="879" t="s">
        <v>722</v>
      </c>
      <c r="F238" s="901" t="s">
        <v>723</v>
      </c>
    </row>
    <row r="239" spans="2:6">
      <c r="B239" s="285"/>
      <c r="C239" s="557"/>
      <c r="D239" s="904"/>
      <c r="E239" s="877"/>
      <c r="F239" s="899" t="s">
        <v>724</v>
      </c>
    </row>
    <row r="240" spans="2:6">
      <c r="B240" s="285"/>
      <c r="C240" s="557"/>
      <c r="D240" s="918"/>
      <c r="E240" s="892"/>
      <c r="F240" s="902" t="s">
        <v>725</v>
      </c>
    </row>
    <row r="241" spans="2:6">
      <c r="B241" s="278" t="s">
        <v>892</v>
      </c>
      <c r="C241" s="276" t="s">
        <v>726</v>
      </c>
      <c r="D241" s="888" t="s">
        <v>727</v>
      </c>
      <c r="E241" s="879" t="s">
        <v>249</v>
      </c>
      <c r="F241" s="883" t="s">
        <v>952</v>
      </c>
    </row>
    <row r="242" spans="2:6">
      <c r="B242" s="285"/>
      <c r="C242" s="557"/>
      <c r="D242" s="903" t="s">
        <v>728</v>
      </c>
      <c r="E242" s="879" t="s">
        <v>729</v>
      </c>
      <c r="F242" s="883" t="s">
        <v>729</v>
      </c>
    </row>
    <row r="243" spans="2:6">
      <c r="B243" s="285"/>
      <c r="C243" s="557"/>
      <c r="D243" s="890"/>
      <c r="E243" s="891" t="s">
        <v>250</v>
      </c>
      <c r="F243" s="889" t="s">
        <v>250</v>
      </c>
    </row>
    <row r="244" spans="2:6">
      <c r="B244" s="285"/>
      <c r="C244" s="557"/>
      <c r="D244" s="910" t="s">
        <v>730</v>
      </c>
      <c r="E244" s="879" t="s">
        <v>730</v>
      </c>
      <c r="F244" s="880" t="s">
        <v>731</v>
      </c>
    </row>
    <row r="245" spans="2:6">
      <c r="B245" s="285"/>
      <c r="C245" s="557"/>
      <c r="D245" s="911"/>
      <c r="E245" s="892"/>
      <c r="F245" s="886" t="s">
        <v>251</v>
      </c>
    </row>
    <row r="246" spans="2:6">
      <c r="B246" s="285"/>
      <c r="C246" s="557"/>
      <c r="D246" s="903" t="s">
        <v>732</v>
      </c>
      <c r="E246" s="879" t="s">
        <v>732</v>
      </c>
      <c r="F246" s="901" t="s">
        <v>252</v>
      </c>
    </row>
    <row r="247" spans="2:6" ht="12" customHeight="1">
      <c r="B247" s="285"/>
      <c r="C247" s="557"/>
      <c r="D247" s="876"/>
      <c r="E247" s="877"/>
      <c r="F247" s="899" t="s">
        <v>253</v>
      </c>
    </row>
    <row r="248" spans="2:6">
      <c r="B248" s="286"/>
      <c r="C248" s="557"/>
      <c r="D248" s="876"/>
      <c r="E248" s="877"/>
      <c r="F248" s="899" t="s">
        <v>254</v>
      </c>
    </row>
    <row r="249" spans="2:6">
      <c r="B249" s="285"/>
      <c r="C249" s="557"/>
      <c r="D249" s="876"/>
      <c r="E249" s="877"/>
      <c r="F249" s="902" t="s">
        <v>255</v>
      </c>
    </row>
    <row r="250" spans="2:6">
      <c r="B250" s="280"/>
      <c r="C250" s="557"/>
      <c r="D250" s="888" t="s">
        <v>733</v>
      </c>
      <c r="E250" s="879" t="s">
        <v>734</v>
      </c>
      <c r="F250" s="880" t="s">
        <v>256</v>
      </c>
    </row>
    <row r="251" spans="2:6">
      <c r="B251" s="274"/>
      <c r="C251" s="557"/>
      <c r="D251" s="876"/>
      <c r="E251" s="892"/>
      <c r="F251" s="886" t="s">
        <v>257</v>
      </c>
    </row>
    <row r="252" spans="2:6">
      <c r="B252" s="274"/>
      <c r="C252" s="557"/>
      <c r="D252" s="876"/>
      <c r="E252" s="891" t="s">
        <v>735</v>
      </c>
      <c r="F252" s="889" t="s">
        <v>258</v>
      </c>
    </row>
    <row r="253" spans="2:6">
      <c r="B253" s="274"/>
      <c r="C253" s="557"/>
      <c r="D253" s="876"/>
      <c r="E253" s="879"/>
      <c r="F253" s="880" t="s">
        <v>259</v>
      </c>
    </row>
    <row r="254" spans="2:6">
      <c r="B254" s="274"/>
      <c r="C254" s="557"/>
      <c r="D254" s="876"/>
      <c r="E254" s="877" t="s">
        <v>260</v>
      </c>
      <c r="F254" s="884" t="s">
        <v>261</v>
      </c>
    </row>
    <row r="255" spans="2:6">
      <c r="B255" s="274"/>
      <c r="C255" s="557"/>
      <c r="D255" s="876"/>
      <c r="E255" s="892"/>
      <c r="F255" s="886" t="s">
        <v>260</v>
      </c>
    </row>
    <row r="256" spans="2:6">
      <c r="B256" s="275" t="s">
        <v>893</v>
      </c>
      <c r="C256" s="868" t="s">
        <v>894</v>
      </c>
      <c r="D256" s="888" t="s">
        <v>736</v>
      </c>
      <c r="E256" s="891" t="s">
        <v>736</v>
      </c>
      <c r="F256" s="889" t="s">
        <v>737</v>
      </c>
    </row>
    <row r="257" spans="2:6">
      <c r="B257" s="274"/>
      <c r="C257" s="869"/>
      <c r="D257" s="903" t="s">
        <v>895</v>
      </c>
      <c r="E257" s="879" t="s">
        <v>264</v>
      </c>
      <c r="F257" s="883" t="s">
        <v>264</v>
      </c>
    </row>
    <row r="258" spans="2:6" ht="22">
      <c r="B258" s="274"/>
      <c r="C258" s="557"/>
      <c r="D258" s="876"/>
      <c r="E258" s="879" t="s">
        <v>896</v>
      </c>
      <c r="F258" s="901" t="s">
        <v>896</v>
      </c>
    </row>
    <row r="259" spans="2:6">
      <c r="B259" s="274"/>
      <c r="C259" s="557"/>
      <c r="D259" s="890"/>
      <c r="E259" s="892"/>
      <c r="F259" s="886" t="s">
        <v>738</v>
      </c>
    </row>
    <row r="260" spans="2:6">
      <c r="B260" s="274"/>
      <c r="C260" s="557"/>
      <c r="D260" s="903" t="s">
        <v>23</v>
      </c>
      <c r="E260" s="879" t="s">
        <v>739</v>
      </c>
      <c r="F260" s="901" t="s">
        <v>740</v>
      </c>
    </row>
    <row r="261" spans="2:6" ht="12" customHeight="1">
      <c r="B261" s="274"/>
      <c r="C261" s="557"/>
      <c r="D261" s="904"/>
      <c r="E261" s="892"/>
      <c r="F261" s="902" t="s">
        <v>265</v>
      </c>
    </row>
    <row r="262" spans="2:6">
      <c r="B262" s="274"/>
      <c r="C262" s="557"/>
      <c r="D262" s="922"/>
      <c r="E262" s="879" t="s">
        <v>741</v>
      </c>
      <c r="F262" s="901" t="s">
        <v>268</v>
      </c>
    </row>
    <row r="263" spans="2:6">
      <c r="B263" s="274"/>
      <c r="C263" s="557"/>
      <c r="D263" s="922"/>
      <c r="E263" s="909"/>
      <c r="F263" s="899" t="s">
        <v>262</v>
      </c>
    </row>
    <row r="264" spans="2:6">
      <c r="B264" s="274"/>
      <c r="C264" s="557"/>
      <c r="D264" s="876"/>
      <c r="E264" s="909"/>
      <c r="F264" s="899" t="s">
        <v>266</v>
      </c>
    </row>
    <row r="265" spans="2:6">
      <c r="B265" s="280"/>
      <c r="C265" s="560"/>
      <c r="D265" s="945"/>
      <c r="E265" s="946"/>
      <c r="F265" s="899" t="s">
        <v>742</v>
      </c>
    </row>
    <row r="266" spans="2:6">
      <c r="B266" s="280"/>
      <c r="C266" s="560"/>
      <c r="D266" s="945"/>
      <c r="E266" s="946"/>
      <c r="F266" s="899" t="s">
        <v>743</v>
      </c>
    </row>
    <row r="267" spans="2:6">
      <c r="B267" s="274"/>
      <c r="C267" s="561"/>
      <c r="D267" s="922"/>
      <c r="E267" s="877"/>
      <c r="F267" s="899" t="s">
        <v>267</v>
      </c>
    </row>
    <row r="268" spans="2:6">
      <c r="B268" s="274"/>
      <c r="C268" s="561"/>
      <c r="D268" s="922"/>
      <c r="E268" s="877"/>
      <c r="F268" s="902" t="s">
        <v>23</v>
      </c>
    </row>
    <row r="269" spans="2:6" ht="12" customHeight="1">
      <c r="B269" s="274"/>
      <c r="C269" s="557"/>
      <c r="D269" s="947" t="s">
        <v>744</v>
      </c>
      <c r="E269" s="891" t="s">
        <v>744</v>
      </c>
      <c r="F269" s="889" t="s">
        <v>744</v>
      </c>
    </row>
    <row r="270" spans="2:6">
      <c r="B270" s="275" t="s">
        <v>897</v>
      </c>
      <c r="C270" s="276" t="s">
        <v>71</v>
      </c>
      <c r="D270" s="876" t="s">
        <v>745</v>
      </c>
      <c r="E270" s="877" t="s">
        <v>270</v>
      </c>
      <c r="F270" s="887" t="s">
        <v>746</v>
      </c>
    </row>
    <row r="271" spans="2:6">
      <c r="B271" s="274"/>
      <c r="C271" s="557"/>
      <c r="D271" s="876"/>
      <c r="E271" s="877"/>
      <c r="F271" s="878" t="s">
        <v>747</v>
      </c>
    </row>
    <row r="272" spans="2:6">
      <c r="B272" s="274"/>
      <c r="C272" s="557"/>
      <c r="D272" s="876"/>
      <c r="E272" s="879" t="s">
        <v>271</v>
      </c>
      <c r="F272" s="880" t="s">
        <v>748</v>
      </c>
    </row>
    <row r="273" spans="2:6">
      <c r="B273" s="274"/>
      <c r="C273" s="557"/>
      <c r="D273" s="890"/>
      <c r="E273" s="892"/>
      <c r="F273" s="886" t="s">
        <v>749</v>
      </c>
    </row>
    <row r="274" spans="2:6">
      <c r="B274" s="274"/>
      <c r="C274" s="557"/>
      <c r="D274" s="948" t="s">
        <v>272</v>
      </c>
      <c r="E274" s="891" t="s">
        <v>272</v>
      </c>
      <c r="F274" s="889" t="s">
        <v>272</v>
      </c>
    </row>
    <row r="275" spans="2:6">
      <c r="B275" s="280"/>
      <c r="C275" s="557"/>
      <c r="D275" s="888" t="s">
        <v>750</v>
      </c>
      <c r="E275" s="879" t="s">
        <v>273</v>
      </c>
      <c r="F275" s="880" t="s">
        <v>274</v>
      </c>
    </row>
    <row r="276" spans="2:6">
      <c r="B276" s="285"/>
      <c r="C276" s="557"/>
      <c r="D276" s="876"/>
      <c r="E276" s="877"/>
      <c r="F276" s="882" t="s">
        <v>751</v>
      </c>
    </row>
    <row r="277" spans="2:6">
      <c r="B277" s="285"/>
      <c r="C277" s="557"/>
      <c r="D277" s="918"/>
      <c r="E277" s="892"/>
      <c r="F277" s="902" t="s">
        <v>275</v>
      </c>
    </row>
    <row r="278" spans="2:6">
      <c r="B278" s="285"/>
      <c r="C278" s="557"/>
      <c r="D278" s="903" t="s">
        <v>752</v>
      </c>
      <c r="E278" s="879" t="s">
        <v>276</v>
      </c>
      <c r="F278" s="901" t="s">
        <v>277</v>
      </c>
    </row>
    <row r="279" spans="2:6">
      <c r="B279" s="285"/>
      <c r="C279" s="557"/>
      <c r="D279" s="904"/>
      <c r="E279" s="877"/>
      <c r="F279" s="899" t="s">
        <v>278</v>
      </c>
    </row>
    <row r="280" spans="2:6">
      <c r="B280" s="285"/>
      <c r="C280" s="557"/>
      <c r="D280" s="904"/>
      <c r="E280" s="877"/>
      <c r="F280" s="899" t="s">
        <v>279</v>
      </c>
    </row>
    <row r="281" spans="2:6">
      <c r="B281" s="285"/>
      <c r="C281" s="557"/>
      <c r="D281" s="918"/>
      <c r="E281" s="892"/>
      <c r="F281" s="902" t="s">
        <v>276</v>
      </c>
    </row>
    <row r="282" spans="2:6" ht="22">
      <c r="B282" s="275" t="s">
        <v>898</v>
      </c>
      <c r="C282" s="276" t="s">
        <v>953</v>
      </c>
      <c r="D282" s="876" t="s">
        <v>954</v>
      </c>
      <c r="E282" s="877" t="s">
        <v>717</v>
      </c>
      <c r="F282" s="901" t="s">
        <v>955</v>
      </c>
    </row>
    <row r="283" spans="2:6">
      <c r="B283" s="274"/>
      <c r="C283" s="557"/>
      <c r="D283" s="876"/>
      <c r="E283" s="877"/>
      <c r="F283" s="949" t="s">
        <v>956</v>
      </c>
    </row>
    <row r="284" spans="2:6">
      <c r="B284" s="285"/>
      <c r="C284" s="557"/>
      <c r="D284" s="918"/>
      <c r="E284" s="892"/>
      <c r="F284" s="902" t="s">
        <v>957</v>
      </c>
    </row>
    <row r="285" spans="2:6">
      <c r="B285" s="285"/>
      <c r="C285" s="557"/>
      <c r="D285" s="876" t="s">
        <v>753</v>
      </c>
      <c r="E285" s="877" t="s">
        <v>754</v>
      </c>
      <c r="F285" s="882" t="s">
        <v>754</v>
      </c>
    </row>
    <row r="286" spans="2:6">
      <c r="B286" s="285"/>
      <c r="C286" s="557"/>
      <c r="D286" s="876"/>
      <c r="E286" s="891" t="s">
        <v>280</v>
      </c>
      <c r="F286" s="889" t="s">
        <v>280</v>
      </c>
    </row>
    <row r="287" spans="2:6">
      <c r="B287" s="278" t="s">
        <v>899</v>
      </c>
      <c r="C287" s="276" t="s">
        <v>281</v>
      </c>
      <c r="D287" s="888" t="s">
        <v>281</v>
      </c>
      <c r="E287" s="879" t="s">
        <v>281</v>
      </c>
      <c r="F287" s="883" t="s">
        <v>755</v>
      </c>
    </row>
    <row r="288" spans="2:6">
      <c r="B288" s="280"/>
      <c r="C288" s="557"/>
      <c r="D288" s="876"/>
      <c r="E288" s="877"/>
      <c r="F288" s="899" t="s">
        <v>282</v>
      </c>
    </row>
    <row r="289" spans="2:6">
      <c r="B289" s="285"/>
      <c r="C289" s="557"/>
      <c r="D289" s="890"/>
      <c r="E289" s="892"/>
      <c r="F289" s="886" t="s">
        <v>756</v>
      </c>
    </row>
    <row r="290" spans="2:6">
      <c r="B290" s="278" t="s">
        <v>900</v>
      </c>
      <c r="C290" s="276" t="s">
        <v>283</v>
      </c>
      <c r="D290" s="876" t="s">
        <v>283</v>
      </c>
      <c r="E290" s="879" t="s">
        <v>283</v>
      </c>
      <c r="F290" s="901" t="s">
        <v>757</v>
      </c>
    </row>
    <row r="291" spans="2:6">
      <c r="B291" s="287"/>
      <c r="C291" s="277"/>
      <c r="D291" s="890"/>
      <c r="E291" s="892"/>
      <c r="F291" s="902" t="s">
        <v>901</v>
      </c>
    </row>
    <row r="292" spans="2:6">
      <c r="B292" s="278" t="s">
        <v>902</v>
      </c>
      <c r="C292" s="276" t="s">
        <v>75</v>
      </c>
      <c r="D292" s="888" t="s">
        <v>29</v>
      </c>
      <c r="E292" s="879" t="s">
        <v>284</v>
      </c>
      <c r="F292" s="883" t="s">
        <v>284</v>
      </c>
    </row>
    <row r="293" spans="2:6">
      <c r="B293" s="280"/>
      <c r="C293" s="557"/>
      <c r="D293" s="876"/>
      <c r="E293" s="891" t="s">
        <v>285</v>
      </c>
      <c r="F293" s="889" t="s">
        <v>285</v>
      </c>
    </row>
    <row r="294" spans="2:6">
      <c r="B294" s="278" t="s">
        <v>903</v>
      </c>
      <c r="C294" s="276" t="s">
        <v>571</v>
      </c>
      <c r="D294" s="888" t="s">
        <v>543</v>
      </c>
      <c r="E294" s="891" t="s">
        <v>286</v>
      </c>
      <c r="F294" s="889" t="s">
        <v>286</v>
      </c>
    </row>
    <row r="295" spans="2:6">
      <c r="B295" s="280"/>
      <c r="C295" s="557"/>
      <c r="D295" s="904"/>
      <c r="E295" s="879" t="s">
        <v>287</v>
      </c>
      <c r="F295" s="880" t="s">
        <v>288</v>
      </c>
    </row>
    <row r="296" spans="2:6">
      <c r="B296" s="282"/>
      <c r="C296" s="277"/>
      <c r="D296" s="890"/>
      <c r="E296" s="892"/>
      <c r="F296" s="886" t="s">
        <v>289</v>
      </c>
    </row>
    <row r="297" spans="2:6">
      <c r="B297" s="278" t="s">
        <v>904</v>
      </c>
      <c r="C297" s="276" t="s">
        <v>78</v>
      </c>
      <c r="D297" s="888" t="s">
        <v>290</v>
      </c>
      <c r="E297" s="879" t="s">
        <v>290</v>
      </c>
      <c r="F297" s="901" t="s">
        <v>758</v>
      </c>
    </row>
    <row r="298" spans="2:6">
      <c r="B298" s="280"/>
      <c r="C298" s="557"/>
      <c r="D298" s="890"/>
      <c r="E298" s="892"/>
      <c r="F298" s="902" t="s">
        <v>291</v>
      </c>
    </row>
    <row r="299" spans="2:6">
      <c r="B299" s="280"/>
      <c r="C299" s="557"/>
      <c r="D299" s="947" t="s">
        <v>292</v>
      </c>
      <c r="E299" s="891" t="s">
        <v>292</v>
      </c>
      <c r="F299" s="889" t="s">
        <v>292</v>
      </c>
    </row>
    <row r="300" spans="2:6">
      <c r="B300" s="280"/>
      <c r="C300" s="557"/>
      <c r="D300" s="903" t="s">
        <v>759</v>
      </c>
      <c r="E300" s="879" t="s">
        <v>759</v>
      </c>
      <c r="F300" s="883" t="s">
        <v>759</v>
      </c>
    </row>
    <row r="301" spans="2:6">
      <c r="B301" s="278" t="s">
        <v>905</v>
      </c>
      <c r="C301" s="276" t="s">
        <v>760</v>
      </c>
      <c r="D301" s="888" t="s">
        <v>293</v>
      </c>
      <c r="E301" s="891" t="s">
        <v>294</v>
      </c>
      <c r="F301" s="889" t="s">
        <v>294</v>
      </c>
    </row>
    <row r="302" spans="2:6">
      <c r="B302" s="280"/>
      <c r="C302" s="557"/>
      <c r="D302" s="876"/>
      <c r="E302" s="879" t="s">
        <v>295</v>
      </c>
      <c r="F302" s="883" t="s">
        <v>295</v>
      </c>
    </row>
    <row r="303" spans="2:6">
      <c r="B303" s="280"/>
      <c r="C303" s="557"/>
      <c r="D303" s="903" t="s">
        <v>761</v>
      </c>
      <c r="E303" s="879" t="s">
        <v>296</v>
      </c>
      <c r="F303" s="901" t="s">
        <v>762</v>
      </c>
    </row>
    <row r="304" spans="2:6">
      <c r="B304" s="280"/>
      <c r="C304" s="557"/>
      <c r="D304" s="904"/>
      <c r="E304" s="892"/>
      <c r="F304" s="902" t="s">
        <v>763</v>
      </c>
    </row>
    <row r="305" spans="2:6" ht="22">
      <c r="B305" s="284"/>
      <c r="C305" s="557"/>
      <c r="D305" s="918"/>
      <c r="E305" s="891" t="s">
        <v>764</v>
      </c>
      <c r="F305" s="889" t="s">
        <v>764</v>
      </c>
    </row>
    <row r="306" spans="2:6">
      <c r="B306" s="280"/>
      <c r="C306" s="557"/>
      <c r="D306" s="888" t="s">
        <v>765</v>
      </c>
      <c r="E306" s="879" t="s">
        <v>766</v>
      </c>
      <c r="F306" s="883" t="s">
        <v>767</v>
      </c>
    </row>
    <row r="307" spans="2:6">
      <c r="B307" s="285"/>
      <c r="C307" s="557"/>
      <c r="D307" s="890"/>
      <c r="E307" s="891" t="s">
        <v>768</v>
      </c>
      <c r="F307" s="889" t="s">
        <v>769</v>
      </c>
    </row>
    <row r="308" spans="2:6">
      <c r="B308" s="285"/>
      <c r="C308" s="557"/>
      <c r="D308" s="876" t="s">
        <v>297</v>
      </c>
      <c r="E308" s="879" t="s">
        <v>298</v>
      </c>
      <c r="F308" s="883" t="s">
        <v>298</v>
      </c>
    </row>
    <row r="309" spans="2:6">
      <c r="B309" s="285"/>
      <c r="C309" s="557"/>
      <c r="D309" s="876"/>
      <c r="E309" s="891" t="s">
        <v>770</v>
      </c>
      <c r="F309" s="889" t="s">
        <v>770</v>
      </c>
    </row>
    <row r="310" spans="2:6">
      <c r="B310" s="285"/>
      <c r="C310" s="557"/>
      <c r="D310" s="890"/>
      <c r="E310" s="891" t="s">
        <v>299</v>
      </c>
      <c r="F310" s="889" t="s">
        <v>299</v>
      </c>
    </row>
    <row r="311" spans="2:6">
      <c r="B311" s="285"/>
      <c r="C311" s="557"/>
      <c r="D311" s="876" t="s">
        <v>300</v>
      </c>
      <c r="E311" s="879" t="s">
        <v>300</v>
      </c>
      <c r="F311" s="901" t="s">
        <v>300</v>
      </c>
    </row>
    <row r="312" spans="2:6">
      <c r="B312" s="285"/>
      <c r="C312" s="557"/>
      <c r="D312" s="904"/>
      <c r="E312" s="877"/>
      <c r="F312" s="899" t="s">
        <v>771</v>
      </c>
    </row>
    <row r="313" spans="2:6">
      <c r="B313" s="285"/>
      <c r="C313" s="557"/>
      <c r="D313" s="876"/>
      <c r="E313" s="877"/>
      <c r="F313" s="899" t="s">
        <v>772</v>
      </c>
    </row>
    <row r="314" spans="2:6">
      <c r="B314" s="285"/>
      <c r="C314" s="557"/>
      <c r="D314" s="876"/>
      <c r="E314" s="877"/>
      <c r="F314" s="899" t="s">
        <v>773</v>
      </c>
    </row>
    <row r="315" spans="2:6">
      <c r="B315" s="285"/>
      <c r="C315" s="557"/>
      <c r="D315" s="890"/>
      <c r="E315" s="892"/>
      <c r="F315" s="902" t="s">
        <v>774</v>
      </c>
    </row>
    <row r="316" spans="2:6">
      <c r="B316" s="285"/>
      <c r="C316" s="557"/>
      <c r="D316" s="888" t="s">
        <v>775</v>
      </c>
      <c r="E316" s="879" t="s">
        <v>775</v>
      </c>
      <c r="F316" s="883" t="s">
        <v>775</v>
      </c>
    </row>
    <row r="317" spans="2:6">
      <c r="B317" s="285"/>
      <c r="C317" s="557"/>
      <c r="D317" s="893" t="s">
        <v>301</v>
      </c>
      <c r="E317" s="891" t="s">
        <v>301</v>
      </c>
      <c r="F317" s="889" t="s">
        <v>301</v>
      </c>
    </row>
    <row r="318" spans="2:6">
      <c r="B318" s="285"/>
      <c r="C318" s="557"/>
      <c r="D318" s="903" t="s">
        <v>776</v>
      </c>
      <c r="E318" s="891" t="s">
        <v>302</v>
      </c>
      <c r="F318" s="889" t="s">
        <v>302</v>
      </c>
    </row>
    <row r="319" spans="2:6">
      <c r="B319" s="285"/>
      <c r="C319" s="557"/>
      <c r="D319" s="876"/>
      <c r="E319" s="879" t="s">
        <v>777</v>
      </c>
      <c r="F319" s="901" t="s">
        <v>303</v>
      </c>
    </row>
    <row r="320" spans="2:6">
      <c r="B320" s="285"/>
      <c r="C320" s="557"/>
      <c r="D320" s="876"/>
      <c r="E320" s="877"/>
      <c r="F320" s="950" t="s">
        <v>958</v>
      </c>
    </row>
    <row r="321" spans="2:6">
      <c r="B321" s="285"/>
      <c r="C321" s="557"/>
      <c r="D321" s="876"/>
      <c r="E321" s="909"/>
      <c r="F321" s="899" t="s">
        <v>778</v>
      </c>
    </row>
    <row r="322" spans="2:6">
      <c r="B322" s="285"/>
      <c r="C322" s="557"/>
      <c r="D322" s="876"/>
      <c r="E322" s="909"/>
      <c r="F322" s="884" t="s">
        <v>779</v>
      </c>
    </row>
    <row r="323" spans="2:6">
      <c r="B323" s="285"/>
      <c r="C323" s="557"/>
      <c r="D323" s="876"/>
      <c r="E323" s="877"/>
      <c r="F323" s="884" t="s">
        <v>780</v>
      </c>
    </row>
    <row r="324" spans="2:6">
      <c r="B324" s="285"/>
      <c r="C324" s="557"/>
      <c r="D324" s="876"/>
      <c r="E324" s="877"/>
      <c r="F324" s="884" t="s">
        <v>781</v>
      </c>
    </row>
    <row r="325" spans="2:6">
      <c r="B325" s="285"/>
      <c r="C325" s="557"/>
      <c r="D325" s="876"/>
      <c r="E325" s="877"/>
      <c r="F325" s="884" t="s">
        <v>782</v>
      </c>
    </row>
    <row r="326" spans="2:6">
      <c r="B326" s="285"/>
      <c r="C326" s="557"/>
      <c r="D326" s="876"/>
      <c r="E326" s="877"/>
      <c r="F326" s="878" t="s">
        <v>783</v>
      </c>
    </row>
    <row r="327" spans="2:6">
      <c r="B327" s="287"/>
      <c r="C327" s="277"/>
      <c r="D327" s="947" t="s">
        <v>784</v>
      </c>
      <c r="E327" s="891" t="s">
        <v>784</v>
      </c>
      <c r="F327" s="889" t="s">
        <v>784</v>
      </c>
    </row>
    <row r="328" spans="2:6" ht="12" customHeight="1">
      <c r="B328" s="278" t="s">
        <v>906</v>
      </c>
      <c r="C328" s="276" t="s">
        <v>785</v>
      </c>
      <c r="D328" s="888" t="s">
        <v>786</v>
      </c>
      <c r="E328" s="879" t="s">
        <v>907</v>
      </c>
      <c r="F328" s="901" t="s">
        <v>787</v>
      </c>
    </row>
    <row r="329" spans="2:6">
      <c r="B329" s="280"/>
      <c r="C329" s="557"/>
      <c r="D329" s="876"/>
      <c r="E329" s="877"/>
      <c r="F329" s="899" t="s">
        <v>788</v>
      </c>
    </row>
    <row r="330" spans="2:6">
      <c r="B330" s="280"/>
      <c r="C330" s="557"/>
      <c r="D330" s="876"/>
      <c r="E330" s="877"/>
      <c r="F330" s="902" t="s">
        <v>908</v>
      </c>
    </row>
    <row r="331" spans="2:6">
      <c r="B331" s="280"/>
      <c r="C331" s="557"/>
      <c r="D331" s="903" t="s">
        <v>304</v>
      </c>
      <c r="E331" s="879" t="s">
        <v>304</v>
      </c>
      <c r="F331" s="901" t="s">
        <v>305</v>
      </c>
    </row>
    <row r="332" spans="2:6">
      <c r="B332" s="280"/>
      <c r="C332" s="557"/>
      <c r="D332" s="876"/>
      <c r="E332" s="877"/>
      <c r="F332" s="887" t="s">
        <v>306</v>
      </c>
    </row>
    <row r="333" spans="2:6">
      <c r="B333" s="280"/>
      <c r="C333" s="557"/>
      <c r="D333" s="876"/>
      <c r="E333" s="877"/>
      <c r="F333" s="878" t="s">
        <v>307</v>
      </c>
    </row>
    <row r="334" spans="2:6">
      <c r="B334" s="280"/>
      <c r="C334" s="557"/>
      <c r="D334" s="947" t="s">
        <v>789</v>
      </c>
      <c r="E334" s="891" t="s">
        <v>789</v>
      </c>
      <c r="F334" s="889" t="s">
        <v>790</v>
      </c>
    </row>
    <row r="335" spans="2:6">
      <c r="B335" s="280"/>
      <c r="C335" s="557"/>
      <c r="D335" s="876" t="s">
        <v>791</v>
      </c>
      <c r="E335" s="891" t="s">
        <v>791</v>
      </c>
      <c r="F335" s="889" t="s">
        <v>791</v>
      </c>
    </row>
    <row r="336" spans="2:6">
      <c r="B336" s="280"/>
      <c r="C336" s="557"/>
      <c r="D336" s="951" t="s">
        <v>792</v>
      </c>
      <c r="E336" s="952" t="s">
        <v>792</v>
      </c>
      <c r="F336" s="901" t="s">
        <v>793</v>
      </c>
    </row>
    <row r="337" spans="2:6">
      <c r="B337" s="280"/>
      <c r="C337" s="557"/>
      <c r="D337" s="904"/>
      <c r="E337" s="877"/>
      <c r="F337" s="899" t="s">
        <v>794</v>
      </c>
    </row>
    <row r="338" spans="2:6">
      <c r="B338" s="280"/>
      <c r="C338" s="557"/>
      <c r="D338" s="918"/>
      <c r="E338" s="892"/>
      <c r="F338" s="902" t="s">
        <v>795</v>
      </c>
    </row>
    <row r="339" spans="2:6">
      <c r="B339" s="278" t="s">
        <v>909</v>
      </c>
      <c r="C339" s="276" t="s">
        <v>82</v>
      </c>
      <c r="D339" s="876" t="s">
        <v>36</v>
      </c>
      <c r="E339" s="877" t="s">
        <v>796</v>
      </c>
      <c r="F339" s="882" t="s">
        <v>796</v>
      </c>
    </row>
    <row r="340" spans="2:6">
      <c r="B340" s="280"/>
      <c r="C340" s="557"/>
      <c r="D340" s="876"/>
      <c r="E340" s="891" t="s">
        <v>797</v>
      </c>
      <c r="F340" s="889" t="s">
        <v>797</v>
      </c>
    </row>
    <row r="341" spans="2:6">
      <c r="B341" s="278" t="s">
        <v>910</v>
      </c>
      <c r="C341" s="276" t="s">
        <v>572</v>
      </c>
      <c r="D341" s="888" t="s">
        <v>308</v>
      </c>
      <c r="E341" s="897" t="s">
        <v>309</v>
      </c>
      <c r="F341" s="883" t="s">
        <v>798</v>
      </c>
    </row>
    <row r="342" spans="2:6">
      <c r="B342" s="280"/>
      <c r="C342" s="557"/>
      <c r="D342" s="876"/>
      <c r="E342" s="898"/>
      <c r="F342" s="899" t="s">
        <v>799</v>
      </c>
    </row>
    <row r="343" spans="2:6">
      <c r="B343" s="280"/>
      <c r="C343" s="557"/>
      <c r="D343" s="876"/>
      <c r="E343" s="898"/>
      <c r="F343" s="899" t="s">
        <v>911</v>
      </c>
    </row>
    <row r="344" spans="2:6">
      <c r="B344" s="280"/>
      <c r="C344" s="557"/>
      <c r="D344" s="876"/>
      <c r="E344" s="907"/>
      <c r="F344" s="949" t="s">
        <v>912</v>
      </c>
    </row>
    <row r="345" spans="2:6">
      <c r="B345" s="280"/>
      <c r="C345" s="557"/>
      <c r="D345" s="904"/>
      <c r="E345" s="879" t="s">
        <v>800</v>
      </c>
      <c r="F345" s="901" t="s">
        <v>801</v>
      </c>
    </row>
    <row r="346" spans="2:6">
      <c r="B346" s="280"/>
      <c r="C346" s="557"/>
      <c r="D346" s="876"/>
      <c r="E346" s="877"/>
      <c r="F346" s="899" t="s">
        <v>802</v>
      </c>
    </row>
    <row r="347" spans="2:6">
      <c r="B347" s="280"/>
      <c r="C347" s="557"/>
      <c r="D347" s="876"/>
      <c r="E347" s="909"/>
      <c r="F347" s="899" t="s">
        <v>803</v>
      </c>
    </row>
    <row r="348" spans="2:6">
      <c r="B348" s="280"/>
      <c r="C348" s="557"/>
      <c r="D348" s="876"/>
      <c r="E348" s="909"/>
      <c r="F348" s="902" t="s">
        <v>913</v>
      </c>
    </row>
    <row r="349" spans="2:6" ht="12" customHeight="1">
      <c r="B349" s="280"/>
      <c r="C349" s="557"/>
      <c r="D349" s="903" t="s">
        <v>310</v>
      </c>
      <c r="E349" s="879" t="s">
        <v>311</v>
      </c>
      <c r="F349" s="901" t="s">
        <v>804</v>
      </c>
    </row>
    <row r="350" spans="2:6">
      <c r="B350" s="280"/>
      <c r="C350" s="557"/>
      <c r="D350" s="876"/>
      <c r="E350" s="877"/>
      <c r="F350" s="899" t="s">
        <v>914</v>
      </c>
    </row>
    <row r="351" spans="2:6">
      <c r="B351" s="280"/>
      <c r="C351" s="557"/>
      <c r="D351" s="904"/>
      <c r="E351" s="877"/>
      <c r="F351" s="899" t="s">
        <v>805</v>
      </c>
    </row>
    <row r="352" spans="2:6">
      <c r="B352" s="280"/>
      <c r="C352" s="557"/>
      <c r="D352" s="876"/>
      <c r="E352" s="877"/>
      <c r="F352" s="899" t="s">
        <v>915</v>
      </c>
    </row>
    <row r="353" spans="2:6">
      <c r="B353" s="280"/>
      <c r="C353" s="557"/>
      <c r="D353" s="876"/>
      <c r="E353" s="877"/>
      <c r="F353" s="899" t="s">
        <v>916</v>
      </c>
    </row>
    <row r="354" spans="2:6">
      <c r="B354" s="280"/>
      <c r="C354" s="557"/>
      <c r="D354" s="876"/>
      <c r="E354" s="877"/>
      <c r="F354" s="902" t="s">
        <v>917</v>
      </c>
    </row>
    <row r="355" spans="2:6">
      <c r="B355" s="280"/>
      <c r="C355" s="557"/>
      <c r="D355" s="876"/>
      <c r="E355" s="879" t="s">
        <v>312</v>
      </c>
      <c r="F355" s="883" t="s">
        <v>312</v>
      </c>
    </row>
    <row r="356" spans="2:6" ht="12" customHeight="1">
      <c r="B356" s="278" t="s">
        <v>549</v>
      </c>
      <c r="C356" s="276" t="s">
        <v>806</v>
      </c>
      <c r="D356" s="888" t="s">
        <v>807</v>
      </c>
      <c r="E356" s="879" t="s">
        <v>807</v>
      </c>
      <c r="F356" s="901" t="s">
        <v>959</v>
      </c>
    </row>
    <row r="357" spans="2:6">
      <c r="B357" s="280"/>
      <c r="C357" s="557"/>
      <c r="D357" s="904"/>
      <c r="E357" s="877"/>
      <c r="F357" s="899" t="s">
        <v>960</v>
      </c>
    </row>
    <row r="358" spans="2:6">
      <c r="B358" s="280"/>
      <c r="C358" s="561"/>
      <c r="D358" s="904"/>
      <c r="E358" s="877"/>
      <c r="F358" s="899" t="s">
        <v>961</v>
      </c>
    </row>
    <row r="359" spans="2:6">
      <c r="B359" s="280"/>
      <c r="C359" s="562"/>
      <c r="D359" s="876"/>
      <c r="E359" s="877"/>
      <c r="F359" s="899" t="s">
        <v>962</v>
      </c>
    </row>
    <row r="360" spans="2:6" ht="12" customHeight="1">
      <c r="B360" s="280"/>
      <c r="C360" s="557"/>
      <c r="D360" s="876"/>
      <c r="E360" s="877"/>
      <c r="F360" s="882" t="s">
        <v>963</v>
      </c>
    </row>
    <row r="361" spans="2:6" ht="12" customHeight="1">
      <c r="B361" s="280"/>
      <c r="C361" s="557"/>
      <c r="D361" s="903" t="s">
        <v>808</v>
      </c>
      <c r="E361" s="879" t="s">
        <v>808</v>
      </c>
      <c r="F361" s="880" t="s">
        <v>809</v>
      </c>
    </row>
    <row r="362" spans="2:6">
      <c r="B362" s="280"/>
      <c r="C362" s="557"/>
      <c r="D362" s="890"/>
      <c r="E362" s="892"/>
      <c r="F362" s="886" t="s">
        <v>918</v>
      </c>
    </row>
    <row r="363" spans="2:6">
      <c r="B363" s="280"/>
      <c r="C363" s="557"/>
      <c r="D363" s="888" t="s">
        <v>810</v>
      </c>
      <c r="E363" s="879" t="s">
        <v>810</v>
      </c>
      <c r="F363" s="880" t="s">
        <v>811</v>
      </c>
    </row>
    <row r="364" spans="2:6">
      <c r="B364" s="280"/>
      <c r="C364" s="557"/>
      <c r="D364" s="876"/>
      <c r="E364" s="877"/>
      <c r="F364" s="884" t="s">
        <v>812</v>
      </c>
    </row>
    <row r="365" spans="2:6">
      <c r="B365" s="280"/>
      <c r="C365" s="557"/>
      <c r="D365" s="876"/>
      <c r="E365" s="877"/>
      <c r="F365" s="884" t="s">
        <v>813</v>
      </c>
    </row>
    <row r="366" spans="2:6">
      <c r="B366" s="280"/>
      <c r="C366" s="557"/>
      <c r="D366" s="876"/>
      <c r="E366" s="877"/>
      <c r="F366" s="882" t="s">
        <v>814</v>
      </c>
    </row>
    <row r="367" spans="2:6">
      <c r="B367" s="280"/>
      <c r="C367" s="557"/>
      <c r="D367" s="876"/>
      <c r="E367" s="877"/>
      <c r="F367" s="902" t="s">
        <v>919</v>
      </c>
    </row>
    <row r="368" spans="2:6">
      <c r="B368" s="280"/>
      <c r="C368" s="557"/>
      <c r="D368" s="903" t="s">
        <v>815</v>
      </c>
      <c r="E368" s="879" t="s">
        <v>815</v>
      </c>
      <c r="F368" s="901" t="s">
        <v>816</v>
      </c>
    </row>
    <row r="369" spans="2:6">
      <c r="B369" s="280"/>
      <c r="C369" s="557"/>
      <c r="D369" s="918"/>
      <c r="E369" s="892"/>
      <c r="F369" s="902" t="s">
        <v>817</v>
      </c>
    </row>
    <row r="370" spans="2:6" ht="22">
      <c r="B370" s="278" t="s">
        <v>550</v>
      </c>
      <c r="C370" s="584" t="s">
        <v>920</v>
      </c>
      <c r="D370" s="888" t="s">
        <v>920</v>
      </c>
      <c r="E370" s="879" t="s">
        <v>920</v>
      </c>
      <c r="F370" s="901" t="s">
        <v>920</v>
      </c>
    </row>
    <row r="371" spans="2:6" ht="22">
      <c r="B371" s="280"/>
      <c r="C371" s="561"/>
      <c r="D371" s="876"/>
      <c r="E371" s="877"/>
      <c r="F371" s="902" t="s">
        <v>818</v>
      </c>
    </row>
    <row r="372" spans="2:6" ht="22">
      <c r="B372" s="278" t="s">
        <v>551</v>
      </c>
      <c r="C372" s="563" t="s">
        <v>547</v>
      </c>
      <c r="D372" s="903" t="s">
        <v>819</v>
      </c>
      <c r="E372" s="891" t="s">
        <v>820</v>
      </c>
      <c r="F372" s="889" t="s">
        <v>821</v>
      </c>
    </row>
    <row r="373" spans="2:6">
      <c r="B373" s="280"/>
      <c r="C373" s="557"/>
      <c r="D373" s="953"/>
      <c r="E373" s="879" t="s">
        <v>822</v>
      </c>
      <c r="F373" s="883" t="s">
        <v>314</v>
      </c>
    </row>
    <row r="374" spans="2:6">
      <c r="B374" s="280"/>
      <c r="C374" s="557"/>
      <c r="D374" s="947" t="s">
        <v>313</v>
      </c>
      <c r="E374" s="891" t="s">
        <v>313</v>
      </c>
      <c r="F374" s="883" t="s">
        <v>313</v>
      </c>
    </row>
    <row r="375" spans="2:6">
      <c r="B375" s="280"/>
      <c r="C375" s="557"/>
      <c r="D375" s="903" t="s">
        <v>823</v>
      </c>
      <c r="E375" s="892" t="s">
        <v>824</v>
      </c>
      <c r="F375" s="889" t="s">
        <v>825</v>
      </c>
    </row>
    <row r="376" spans="2:6">
      <c r="B376" s="280"/>
      <c r="C376" s="557"/>
      <c r="D376" s="918"/>
      <c r="E376" s="891" t="s">
        <v>315</v>
      </c>
      <c r="F376" s="889" t="s">
        <v>315</v>
      </c>
    </row>
    <row r="377" spans="2:6">
      <c r="B377" s="280"/>
      <c r="C377" s="557"/>
      <c r="D377" s="903" t="s">
        <v>826</v>
      </c>
      <c r="E377" s="879" t="s">
        <v>826</v>
      </c>
      <c r="F377" s="901" t="s">
        <v>827</v>
      </c>
    </row>
    <row r="378" spans="2:6" ht="12" customHeight="1">
      <c r="B378" s="280"/>
      <c r="C378" s="557"/>
      <c r="D378" s="922"/>
      <c r="E378" s="909"/>
      <c r="F378" s="899" t="s">
        <v>828</v>
      </c>
    </row>
    <row r="379" spans="2:6">
      <c r="B379" s="280"/>
      <c r="C379" s="557"/>
      <c r="D379" s="922"/>
      <c r="E379" s="909"/>
      <c r="F379" s="899" t="s">
        <v>829</v>
      </c>
    </row>
    <row r="380" spans="2:6" ht="12" customHeight="1">
      <c r="B380" s="280"/>
      <c r="C380" s="557"/>
      <c r="D380" s="876"/>
      <c r="E380" s="877"/>
      <c r="F380" s="899" t="s">
        <v>830</v>
      </c>
    </row>
    <row r="381" spans="2:6">
      <c r="B381" s="280"/>
      <c r="C381" s="557"/>
      <c r="D381" s="876"/>
      <c r="E381" s="877"/>
      <c r="F381" s="899" t="s">
        <v>964</v>
      </c>
    </row>
    <row r="382" spans="2:6">
      <c r="B382" s="280"/>
      <c r="C382" s="557"/>
      <c r="D382" s="876"/>
      <c r="E382" s="877"/>
      <c r="F382" s="899" t="s">
        <v>965</v>
      </c>
    </row>
    <row r="383" spans="2:6" ht="12" customHeight="1">
      <c r="B383" s="280"/>
      <c r="C383" s="557"/>
      <c r="D383" s="876"/>
      <c r="E383" s="877"/>
      <c r="F383" s="899" t="s">
        <v>966</v>
      </c>
    </row>
    <row r="384" spans="2:6">
      <c r="B384" s="282"/>
      <c r="C384" s="277"/>
      <c r="D384" s="890"/>
      <c r="E384" s="892"/>
      <c r="F384" s="902" t="s">
        <v>831</v>
      </c>
    </row>
    <row r="385" spans="2:6">
      <c r="B385" s="278" t="s">
        <v>921</v>
      </c>
      <c r="C385" s="276" t="s">
        <v>832</v>
      </c>
      <c r="D385" s="888" t="s">
        <v>833</v>
      </c>
      <c r="E385" s="879" t="s">
        <v>833</v>
      </c>
      <c r="F385" s="878" t="s">
        <v>833</v>
      </c>
    </row>
    <row r="386" spans="2:6">
      <c r="B386" s="280"/>
      <c r="C386" s="557"/>
      <c r="D386" s="894" t="s">
        <v>834</v>
      </c>
      <c r="E386" s="879" t="s">
        <v>834</v>
      </c>
      <c r="F386" s="901" t="s">
        <v>922</v>
      </c>
    </row>
    <row r="387" spans="2:6">
      <c r="B387" s="280"/>
      <c r="C387" s="557"/>
      <c r="D387" s="895"/>
      <c r="E387" s="892"/>
      <c r="F387" s="902" t="s">
        <v>923</v>
      </c>
    </row>
    <row r="388" spans="2:6">
      <c r="B388" s="280"/>
      <c r="C388" s="557"/>
      <c r="D388" s="903" t="s">
        <v>835</v>
      </c>
      <c r="E388" s="877" t="s">
        <v>835</v>
      </c>
      <c r="F388" s="950" t="s">
        <v>836</v>
      </c>
    </row>
    <row r="389" spans="2:6">
      <c r="B389" s="280"/>
      <c r="C389" s="557"/>
      <c r="D389" s="876"/>
      <c r="E389" s="877"/>
      <c r="F389" s="884" t="s">
        <v>319</v>
      </c>
    </row>
    <row r="390" spans="2:6">
      <c r="B390" s="280"/>
      <c r="C390" s="557"/>
      <c r="D390" s="876"/>
      <c r="E390" s="877"/>
      <c r="F390" s="884" t="s">
        <v>320</v>
      </c>
    </row>
    <row r="391" spans="2:6">
      <c r="B391" s="280"/>
      <c r="C391" s="557"/>
      <c r="D391" s="876"/>
      <c r="E391" s="877"/>
      <c r="F391" s="899" t="s">
        <v>321</v>
      </c>
    </row>
    <row r="392" spans="2:6">
      <c r="B392" s="280"/>
      <c r="C392" s="557"/>
      <c r="D392" s="918"/>
      <c r="E392" s="892"/>
      <c r="F392" s="902" t="s">
        <v>837</v>
      </c>
    </row>
    <row r="393" spans="2:6">
      <c r="B393" s="280"/>
      <c r="C393" s="557"/>
      <c r="D393" s="903" t="s">
        <v>838</v>
      </c>
      <c r="E393" s="879" t="s">
        <v>838</v>
      </c>
      <c r="F393" s="901" t="s">
        <v>316</v>
      </c>
    </row>
    <row r="394" spans="2:6">
      <c r="B394" s="280"/>
      <c r="C394" s="557"/>
      <c r="D394" s="904"/>
      <c r="E394" s="877"/>
      <c r="F394" s="899" t="s">
        <v>839</v>
      </c>
    </row>
    <row r="395" spans="2:6" ht="12" customHeight="1">
      <c r="B395" s="280"/>
      <c r="C395" s="557"/>
      <c r="D395" s="904"/>
      <c r="E395" s="877"/>
      <c r="F395" s="899" t="s">
        <v>840</v>
      </c>
    </row>
    <row r="396" spans="2:6">
      <c r="B396" s="280"/>
      <c r="C396" s="557"/>
      <c r="D396" s="954"/>
      <c r="E396" s="877"/>
      <c r="F396" s="899" t="s">
        <v>841</v>
      </c>
    </row>
    <row r="397" spans="2:6">
      <c r="B397" s="280"/>
      <c r="C397" s="557"/>
      <c r="D397" s="955"/>
      <c r="E397" s="877"/>
      <c r="F397" s="899" t="s">
        <v>317</v>
      </c>
    </row>
    <row r="398" spans="2:6">
      <c r="B398" s="280"/>
      <c r="C398" s="557"/>
      <c r="D398" s="956"/>
      <c r="E398" s="877"/>
      <c r="F398" s="902" t="s">
        <v>318</v>
      </c>
    </row>
    <row r="399" spans="2:6">
      <c r="B399" s="280"/>
      <c r="C399" s="557"/>
      <c r="D399" s="947" t="s">
        <v>967</v>
      </c>
      <c r="E399" s="891" t="s">
        <v>136</v>
      </c>
      <c r="F399" s="949" t="s">
        <v>136</v>
      </c>
    </row>
    <row r="400" spans="2:6">
      <c r="B400" s="280"/>
      <c r="C400" s="557"/>
      <c r="D400" s="903" t="s">
        <v>924</v>
      </c>
      <c r="E400" s="879" t="s">
        <v>842</v>
      </c>
      <c r="F400" s="901" t="s">
        <v>322</v>
      </c>
    </row>
    <row r="401" spans="2:6">
      <c r="B401" s="280"/>
      <c r="C401" s="557"/>
      <c r="D401" s="956"/>
      <c r="E401" s="877"/>
      <c r="F401" s="899" t="s">
        <v>323</v>
      </c>
    </row>
    <row r="402" spans="2:6">
      <c r="B402" s="280"/>
      <c r="C402" s="557"/>
      <c r="D402" s="922"/>
      <c r="E402" s="909"/>
      <c r="F402" s="899" t="s">
        <v>843</v>
      </c>
    </row>
    <row r="403" spans="2:6">
      <c r="B403" s="280"/>
      <c r="C403" s="557"/>
      <c r="D403" s="922"/>
      <c r="E403" s="909"/>
      <c r="F403" s="899" t="s">
        <v>844</v>
      </c>
    </row>
    <row r="404" spans="2:6">
      <c r="B404" s="280"/>
      <c r="C404" s="557"/>
      <c r="D404" s="956"/>
      <c r="E404" s="877"/>
      <c r="F404" s="902" t="s">
        <v>842</v>
      </c>
    </row>
    <row r="405" spans="2:6">
      <c r="B405" s="288" t="s">
        <v>925</v>
      </c>
      <c r="C405" s="289" t="s">
        <v>845</v>
      </c>
      <c r="D405" s="893" t="s">
        <v>845</v>
      </c>
      <c r="E405" s="891" t="s">
        <v>845</v>
      </c>
      <c r="F405" s="889" t="s">
        <v>43</v>
      </c>
    </row>
    <row r="406" spans="2:6" ht="12.5" thickBot="1">
      <c r="B406" s="290" t="s">
        <v>926</v>
      </c>
      <c r="C406" s="291" t="s">
        <v>846</v>
      </c>
      <c r="D406" s="957" t="s">
        <v>846</v>
      </c>
      <c r="E406" s="958" t="s">
        <v>846</v>
      </c>
      <c r="F406" s="959" t="s">
        <v>44</v>
      </c>
    </row>
    <row r="407" spans="2:6">
      <c r="B407" s="960"/>
      <c r="C407" s="961"/>
      <c r="D407" s="962"/>
      <c r="E407" s="962"/>
    </row>
    <row r="408" spans="2:6">
      <c r="B408" s="961"/>
      <c r="C408" s="960"/>
    </row>
    <row r="409" spans="2:6">
      <c r="B409" s="960"/>
      <c r="C409" s="871"/>
      <c r="D409" s="963"/>
      <c r="E409" s="963"/>
    </row>
    <row r="410" spans="2:6">
      <c r="B410" s="960"/>
      <c r="C410" s="871"/>
      <c r="D410" s="963"/>
      <c r="E410" s="963"/>
    </row>
    <row r="413" spans="2:6" ht="12" customHeight="1"/>
  </sheetData>
  <sheetProtection sheet="1" objects="1" scenarios="1" selectLockedCells="1" selectUnlockedCells="1"/>
  <mergeCells count="13">
    <mergeCell ref="C256:C257"/>
    <mergeCell ref="E341:E344"/>
    <mergeCell ref="D386:D387"/>
    <mergeCell ref="D66:D67"/>
    <mergeCell ref="E66:E67"/>
    <mergeCell ref="D108:D109"/>
    <mergeCell ref="E108:E109"/>
    <mergeCell ref="C132:C134"/>
    <mergeCell ref="B2:C3"/>
    <mergeCell ref="D4:F4"/>
    <mergeCell ref="D5:F5"/>
    <mergeCell ref="D34:D35"/>
    <mergeCell ref="E36:E38"/>
  </mergeCells>
  <phoneticPr fontId="2"/>
  <printOptions horizontalCentered="1"/>
  <pageMargins left="0.39370078740157483" right="0.39370078740157483" top="0.39370078740157483" bottom="0.23622047244094491" header="0.19685039370078741" footer="0.19685039370078741"/>
  <pageSetup paperSize="9" scale="96" fitToHeight="0" orientation="portrait" r:id="rId1"/>
  <headerFooter alignWithMargins="0">
    <oddHeader>&amp;L&amp;"ＭＳ ゴシック,標準"&amp;F&amp;C&amp;"ＭＳ ゴシック,標準"&amp;A&amp;R&amp;"ＭＳ ゴシック,標準"&amp;D_&amp;T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①入力・結果</vt:lpstr>
      <vt:lpstr>②フロー</vt:lpstr>
      <vt:lpstr>③計算</vt:lpstr>
      <vt:lpstr>④係数</vt:lpstr>
      <vt:lpstr>⑤分類</vt:lpstr>
    </vt:vector>
  </TitlesOfParts>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高崎　友介</dc:creator>
  <cp:lastModifiedBy>w</cp:lastModifiedBy>
  <cp:lastPrinted>2010-01-27T05:11:01Z</cp:lastPrinted>
  <dcterms:created xsi:type="dcterms:W3CDTF">2003-07-22T09:28:49Z</dcterms:created>
  <dcterms:modified xsi:type="dcterms:W3CDTF">2026-03-17T00:45:09Z</dcterms:modified>
</cp:coreProperties>
</file>